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60" windowWidth="19440" windowHeight="7410"/>
  </bookViews>
  <sheets>
    <sheet name="УГГУ" sheetId="3" r:id="rId1"/>
    <sheet name="УрФУ" sheetId="1" r:id="rId2"/>
    <sheet name="УрГУПС" sheetId="2" r:id="rId3"/>
    <sheet name="УралГУФК" sheetId="5" r:id="rId4"/>
    <sheet name="УрГЭУ" sheetId="6" r:id="rId5"/>
    <sheet name="УГМУ" sheetId="4" r:id="rId6"/>
    <sheet name="УрГЮУ" sheetId="9" r:id="rId7"/>
    <sheet name="МВД" sheetId="7" r:id="rId8"/>
    <sheet name="УрГПУ" sheetId="10" r:id="rId9"/>
    <sheet name="УрТИСИ" sheetId="8" r:id="rId10"/>
    <sheet name="РГППУ" sheetId="11" r:id="rId11"/>
  </sheets>
  <calcPr calcId="145621"/>
</workbook>
</file>

<file path=xl/calcChain.xml><?xml version="1.0" encoding="utf-8"?>
<calcChain xmlns="http://schemas.openxmlformats.org/spreadsheetml/2006/main">
  <c r="H24" i="10" l="1"/>
  <c r="H30" i="4"/>
  <c r="H30" i="9"/>
  <c r="H27" i="7"/>
  <c r="H27" i="6"/>
  <c r="H30" i="6"/>
  <c r="H29" i="5"/>
  <c r="H30" i="2"/>
  <c r="H30" i="1"/>
  <c r="H30" i="3"/>
  <c r="H26" i="7" l="1"/>
  <c r="H25" i="7"/>
  <c r="H24" i="7"/>
  <c r="H29" i="9"/>
  <c r="H28" i="9"/>
  <c r="H27" i="9"/>
  <c r="H23" i="10"/>
  <c r="H22" i="10"/>
  <c r="H21" i="10"/>
  <c r="H29" i="6"/>
  <c r="H28" i="6"/>
  <c r="H28" i="5"/>
  <c r="H27" i="5"/>
  <c r="H29" i="4"/>
  <c r="H28" i="4"/>
  <c r="H27" i="4"/>
  <c r="H29" i="3"/>
  <c r="H28" i="3"/>
  <c r="H27" i="3"/>
  <c r="H31" i="3" s="1"/>
  <c r="H29" i="2"/>
  <c r="H28" i="2"/>
  <c r="H27" i="2"/>
  <c r="H29" i="1"/>
  <c r="H28" i="1"/>
  <c r="H27" i="1"/>
  <c r="H31" i="2" l="1"/>
  <c r="H31" i="1"/>
  <c r="H31" i="9" l="1"/>
  <c r="H31" i="4" l="1"/>
  <c r="H30" i="5"/>
  <c r="H31" i="6"/>
  <c r="H28" i="7"/>
  <c r="H15" i="8"/>
  <c r="H9" i="11"/>
  <c r="H25" i="10"/>
</calcChain>
</file>

<file path=xl/sharedStrings.xml><?xml version="1.0" encoding="utf-8"?>
<sst xmlns="http://schemas.openxmlformats.org/spreadsheetml/2006/main" count="1522" uniqueCount="512">
  <si>
    <t>мс</t>
  </si>
  <si>
    <t xml:space="preserve">УрФУ           </t>
  </si>
  <si>
    <t xml:space="preserve"> II </t>
  </si>
  <si>
    <t>кмс</t>
  </si>
  <si>
    <t xml:space="preserve"> I </t>
  </si>
  <si>
    <t>I</t>
  </si>
  <si>
    <t xml:space="preserve">УрГУПС       </t>
  </si>
  <si>
    <t xml:space="preserve">Тенчурина Арина              </t>
  </si>
  <si>
    <t xml:space="preserve">Скворцова Полина            </t>
  </si>
  <si>
    <t>50 батт (ж)</t>
  </si>
  <si>
    <t xml:space="preserve">УГГУ           </t>
  </si>
  <si>
    <t xml:space="preserve"> III </t>
  </si>
  <si>
    <t xml:space="preserve">Кузнецова Виктория         </t>
  </si>
  <si>
    <t xml:space="preserve">Батурина Елена                 </t>
  </si>
  <si>
    <t xml:space="preserve">УГМУ           </t>
  </si>
  <si>
    <t xml:space="preserve">Самосенко Алена              </t>
  </si>
  <si>
    <t xml:space="preserve">УралГУФК  </t>
  </si>
  <si>
    <t xml:space="preserve">Бережная Александра      </t>
  </si>
  <si>
    <t xml:space="preserve">Гилёва Екатерина             </t>
  </si>
  <si>
    <t>II</t>
  </si>
  <si>
    <t xml:space="preserve">УрГЭУ         </t>
  </si>
  <si>
    <t xml:space="preserve">Меньшова Полина             </t>
  </si>
  <si>
    <t>УрЮИ МВД</t>
  </si>
  <si>
    <t xml:space="preserve">юн </t>
  </si>
  <si>
    <t xml:space="preserve">Калашникова Кристина    </t>
  </si>
  <si>
    <t xml:space="preserve">Вандышева Дарья            </t>
  </si>
  <si>
    <t xml:space="preserve"> -  </t>
  </si>
  <si>
    <t xml:space="preserve">Семавин Даниил              </t>
  </si>
  <si>
    <t xml:space="preserve"> кмс </t>
  </si>
  <si>
    <t xml:space="preserve">Степанов Никита             </t>
  </si>
  <si>
    <t>25,30</t>
  </si>
  <si>
    <t>50 батт (м)</t>
  </si>
  <si>
    <t xml:space="preserve">Кондрашов Сергей           </t>
  </si>
  <si>
    <t xml:space="preserve">Пирогов Валерий              </t>
  </si>
  <si>
    <t xml:space="preserve">Гаас Максим                     </t>
  </si>
  <si>
    <t xml:space="preserve">УрТИСИ     </t>
  </si>
  <si>
    <t xml:space="preserve">Новиков Алексей             </t>
  </si>
  <si>
    <t>30,10</t>
  </si>
  <si>
    <t xml:space="preserve">Биктимиров Владимир    </t>
  </si>
  <si>
    <t>Лиманский Дмитрий</t>
  </si>
  <si>
    <t xml:space="preserve">УрГЮУ        </t>
  </si>
  <si>
    <t xml:space="preserve">Абдрафигин Вадим          </t>
  </si>
  <si>
    <t xml:space="preserve">Мелехин Владислав         </t>
  </si>
  <si>
    <t xml:space="preserve">Петров Максим                </t>
  </si>
  <si>
    <t>Смоляков Степан</t>
  </si>
  <si>
    <t>УрГЭУ</t>
  </si>
  <si>
    <t>30,94</t>
  </si>
  <si>
    <t xml:space="preserve">Лисневский Евгений        </t>
  </si>
  <si>
    <t xml:space="preserve">Вергун Иван                     </t>
  </si>
  <si>
    <t xml:space="preserve">Серёгин Дмитрий             </t>
  </si>
  <si>
    <t>Манджавидзе Александр</t>
  </si>
  <si>
    <t xml:space="preserve">Трубинов Максим             </t>
  </si>
  <si>
    <t xml:space="preserve">Столбов Никита               </t>
  </si>
  <si>
    <t xml:space="preserve">Ульянов Денис                 </t>
  </si>
  <si>
    <t xml:space="preserve">Васильченко Михаил       </t>
  </si>
  <si>
    <t xml:space="preserve">УрГПУ         </t>
  </si>
  <si>
    <t xml:space="preserve">Подгорбунских Евгений   </t>
  </si>
  <si>
    <t xml:space="preserve">Живило Евгений              </t>
  </si>
  <si>
    <t xml:space="preserve">Михалкин Антон               </t>
  </si>
  <si>
    <t xml:space="preserve">Чуганов Александр          </t>
  </si>
  <si>
    <t xml:space="preserve">Кашинский Данил             </t>
  </si>
  <si>
    <t>28,90</t>
  </si>
  <si>
    <t xml:space="preserve">Костарев Семен              </t>
  </si>
  <si>
    <t xml:space="preserve"> -- </t>
  </si>
  <si>
    <t xml:space="preserve">Ленчевский Алексей       </t>
  </si>
  <si>
    <t xml:space="preserve">Басманов Илья                </t>
  </si>
  <si>
    <t>100 в/ст ж</t>
  </si>
  <si>
    <t xml:space="preserve">Чернакова Александра     </t>
  </si>
  <si>
    <t xml:space="preserve">УГГУ         </t>
  </si>
  <si>
    <t xml:space="preserve">     58,51</t>
  </si>
  <si>
    <t xml:space="preserve">Киселева Полина              </t>
  </si>
  <si>
    <t>мсмк</t>
  </si>
  <si>
    <t xml:space="preserve">     58,62</t>
  </si>
  <si>
    <t xml:space="preserve">Федотова Виктория          </t>
  </si>
  <si>
    <t xml:space="preserve">РГППУ       </t>
  </si>
  <si>
    <t xml:space="preserve">  1.14,88</t>
  </si>
  <si>
    <t xml:space="preserve">УГМУ         </t>
  </si>
  <si>
    <t xml:space="preserve">  1.21,00</t>
  </si>
  <si>
    <t xml:space="preserve">Моисеева Елизавета        </t>
  </si>
  <si>
    <t xml:space="preserve">  1.23,55</t>
  </si>
  <si>
    <t xml:space="preserve">Перешитова Алина           </t>
  </si>
  <si>
    <t>УралГУФК</t>
  </si>
  <si>
    <t xml:space="preserve">  1.12,28</t>
  </si>
  <si>
    <t xml:space="preserve">Ветошкина Дарья              </t>
  </si>
  <si>
    <t xml:space="preserve">УрГПУ       </t>
  </si>
  <si>
    <t xml:space="preserve">  1.07,04</t>
  </si>
  <si>
    <t xml:space="preserve">Садыкова Александра      </t>
  </si>
  <si>
    <t xml:space="preserve">  1.11,93</t>
  </si>
  <si>
    <t xml:space="preserve">Чепелева Оксана              </t>
  </si>
  <si>
    <t xml:space="preserve">  1.31,16</t>
  </si>
  <si>
    <t xml:space="preserve">УрГУПС     </t>
  </si>
  <si>
    <t xml:space="preserve">  1.01,49</t>
  </si>
  <si>
    <t xml:space="preserve">Дацык Людмила                </t>
  </si>
  <si>
    <t xml:space="preserve">УрГЭУ       </t>
  </si>
  <si>
    <t xml:space="preserve">  1.10,04</t>
  </si>
  <si>
    <t xml:space="preserve">Никитина Екатерина         </t>
  </si>
  <si>
    <t xml:space="preserve">  1.19,10</t>
  </si>
  <si>
    <t xml:space="preserve">Лазарева Анастасия        </t>
  </si>
  <si>
    <t xml:space="preserve">УрГЮУ      </t>
  </si>
  <si>
    <t xml:space="preserve">  1.07,17</t>
  </si>
  <si>
    <t xml:space="preserve">Рассохина Анна                </t>
  </si>
  <si>
    <t xml:space="preserve">  1.15,64</t>
  </si>
  <si>
    <t xml:space="preserve">Склюева Любовь               </t>
  </si>
  <si>
    <t xml:space="preserve">  1.18,96</t>
  </si>
  <si>
    <t xml:space="preserve">Максимова Анастасия     </t>
  </si>
  <si>
    <t xml:space="preserve">  1.20,30</t>
  </si>
  <si>
    <t xml:space="preserve">Чиркова Мария                  </t>
  </si>
  <si>
    <t xml:space="preserve">УрФУ         </t>
  </si>
  <si>
    <t xml:space="preserve">  1.02,04</t>
  </si>
  <si>
    <t>100 в/ст м</t>
  </si>
  <si>
    <t xml:space="preserve">Карпов Александр           </t>
  </si>
  <si>
    <t xml:space="preserve">     56,66</t>
  </si>
  <si>
    <t xml:space="preserve">Лабецкий Павел               </t>
  </si>
  <si>
    <t xml:space="preserve">  1.08,47</t>
  </si>
  <si>
    <t xml:space="preserve">Карпов Кирилл                 </t>
  </si>
  <si>
    <t xml:space="preserve">  1.09,02</t>
  </si>
  <si>
    <t xml:space="preserve">Дунский Александр         </t>
  </si>
  <si>
    <t xml:space="preserve">  1.04,57</t>
  </si>
  <si>
    <t xml:space="preserve">Нефёдов Андрей              </t>
  </si>
  <si>
    <t xml:space="preserve">  1.36,88</t>
  </si>
  <si>
    <t xml:space="preserve">Никитин Александр          </t>
  </si>
  <si>
    <t xml:space="preserve">  1.00,48</t>
  </si>
  <si>
    <t xml:space="preserve">Супрун Владислав           </t>
  </si>
  <si>
    <t xml:space="preserve">  1.10,28</t>
  </si>
  <si>
    <t xml:space="preserve">Шоболов Артём               </t>
  </si>
  <si>
    <t xml:space="preserve">     54,51</t>
  </si>
  <si>
    <t xml:space="preserve">Рагозин Александр           </t>
  </si>
  <si>
    <t xml:space="preserve">     57,20</t>
  </si>
  <si>
    <t xml:space="preserve">Корниенко Ярослав         </t>
  </si>
  <si>
    <t xml:space="preserve">     52,41</t>
  </si>
  <si>
    <t xml:space="preserve">     53,25</t>
  </si>
  <si>
    <t xml:space="preserve">Наделяев Евгений            </t>
  </si>
  <si>
    <t xml:space="preserve">     54,66</t>
  </si>
  <si>
    <t xml:space="preserve">     55,54</t>
  </si>
  <si>
    <t xml:space="preserve">Бородин Юрий                  </t>
  </si>
  <si>
    <t xml:space="preserve">     57,36</t>
  </si>
  <si>
    <t xml:space="preserve">     57,74</t>
  </si>
  <si>
    <t xml:space="preserve">Кропачев Александр       </t>
  </si>
  <si>
    <t xml:space="preserve">     58,36</t>
  </si>
  <si>
    <t xml:space="preserve">Синицын Иван                  </t>
  </si>
  <si>
    <t xml:space="preserve">  1.12,17</t>
  </si>
  <si>
    <t xml:space="preserve">Реминец Егор                    </t>
  </si>
  <si>
    <t xml:space="preserve">     59,78</t>
  </si>
  <si>
    <t xml:space="preserve">Андреевских Григорий    </t>
  </si>
  <si>
    <t xml:space="preserve">  1.01,81</t>
  </si>
  <si>
    <t xml:space="preserve">Дорофеев Евгений           </t>
  </si>
  <si>
    <t>III</t>
  </si>
  <si>
    <t xml:space="preserve">  1.04,74</t>
  </si>
  <si>
    <t xml:space="preserve">Щиголев Михаил              </t>
  </si>
  <si>
    <t xml:space="preserve">  1.05,34</t>
  </si>
  <si>
    <t xml:space="preserve">  1.58,50</t>
  </si>
  <si>
    <t xml:space="preserve">РГППУ         </t>
  </si>
  <si>
    <t xml:space="preserve">Горячев Александр         </t>
  </si>
  <si>
    <t xml:space="preserve">  1.06,19</t>
  </si>
  <si>
    <t xml:space="preserve">Васильев Сергей              </t>
  </si>
  <si>
    <t xml:space="preserve">     53,43</t>
  </si>
  <si>
    <t xml:space="preserve">Илеев Станислав            </t>
  </si>
  <si>
    <t xml:space="preserve">     51,59</t>
  </si>
  <si>
    <t xml:space="preserve">Калабурдин Иван            </t>
  </si>
  <si>
    <t xml:space="preserve"> мс </t>
  </si>
  <si>
    <t xml:space="preserve">     49,55</t>
  </si>
  <si>
    <t>змс</t>
  </si>
  <si>
    <t xml:space="preserve">Лобинцев Никита             </t>
  </si>
  <si>
    <t xml:space="preserve">Тарханов Сергей              </t>
  </si>
  <si>
    <t xml:space="preserve">     51,53</t>
  </si>
  <si>
    <t xml:space="preserve">Белов Максим                  </t>
  </si>
  <si>
    <t xml:space="preserve">Галиев Дмитрий              </t>
  </si>
  <si>
    <t xml:space="preserve">     54,04</t>
  </si>
  <si>
    <t xml:space="preserve">Новгородцев Виктор        </t>
  </si>
  <si>
    <t xml:space="preserve">Лапшина Полина      </t>
  </si>
  <si>
    <t xml:space="preserve">     59,48</t>
  </si>
  <si>
    <t>100 н/сп ж</t>
  </si>
  <si>
    <t xml:space="preserve">Флерко Анастасия   </t>
  </si>
  <si>
    <t xml:space="preserve">  1.17,09</t>
  </si>
  <si>
    <t xml:space="preserve">Останина Кристина </t>
  </si>
  <si>
    <t xml:space="preserve">  1.17,87</t>
  </si>
  <si>
    <t xml:space="preserve">Квашнина Наталья  </t>
  </si>
  <si>
    <t xml:space="preserve">  1.32,01</t>
  </si>
  <si>
    <t>100 н/сп м</t>
  </si>
  <si>
    <t xml:space="preserve">Калабурдин Иван      </t>
  </si>
  <si>
    <t xml:space="preserve">     59,03</t>
  </si>
  <si>
    <t xml:space="preserve">Смирнов Дмитрий     </t>
  </si>
  <si>
    <t xml:space="preserve">  1.00,15</t>
  </si>
  <si>
    <t xml:space="preserve">Кокорин Даниил         </t>
  </si>
  <si>
    <t xml:space="preserve">  1.00,08</t>
  </si>
  <si>
    <t>Вахрушев Александр</t>
  </si>
  <si>
    <t xml:space="preserve">  1.08,50</t>
  </si>
  <si>
    <t>01.49,32</t>
  </si>
  <si>
    <t>01.33,40</t>
  </si>
  <si>
    <t>01.35,13</t>
  </si>
  <si>
    <t>02.13,89</t>
  </si>
  <si>
    <t>02.14,84</t>
  </si>
  <si>
    <t>02.16,32</t>
  </si>
  <si>
    <t>02.16,89</t>
  </si>
  <si>
    <t>02.35,00</t>
  </si>
  <si>
    <t>01.41,66</t>
  </si>
  <si>
    <t>01.42,11</t>
  </si>
  <si>
    <t>01.47,22</t>
  </si>
  <si>
    <t>01.48,71</t>
  </si>
  <si>
    <t>01.50,43</t>
  </si>
  <si>
    <t>01.54,10</t>
  </si>
  <si>
    <t>50 брасс ж</t>
  </si>
  <si>
    <t xml:space="preserve">Меньшова Полина       </t>
  </si>
  <si>
    <t xml:space="preserve">     48,55</t>
  </si>
  <si>
    <t xml:space="preserve">Рассохина Анна           </t>
  </si>
  <si>
    <t xml:space="preserve">     41,63</t>
  </si>
  <si>
    <t xml:space="preserve">Дацык Людмила          </t>
  </si>
  <si>
    <t xml:space="preserve">УрГЭУ        </t>
  </si>
  <si>
    <t xml:space="preserve">     42,05</t>
  </si>
  <si>
    <t xml:space="preserve">Тупицына Екатерина   </t>
  </si>
  <si>
    <t xml:space="preserve">     44,39</t>
  </si>
  <si>
    <t xml:space="preserve">Уман Алиса                  </t>
  </si>
  <si>
    <t xml:space="preserve">     46,40</t>
  </si>
  <si>
    <t xml:space="preserve">Ветошкина Дарья        </t>
  </si>
  <si>
    <t xml:space="preserve">УрГПУ        </t>
  </si>
  <si>
    <t xml:space="preserve">     44,59</t>
  </si>
  <si>
    <t xml:space="preserve">Чепелева Оксана        </t>
  </si>
  <si>
    <t xml:space="preserve">     49,09</t>
  </si>
  <si>
    <t>Федулеева Екатерина</t>
  </si>
  <si>
    <t xml:space="preserve">УГМУ          </t>
  </si>
  <si>
    <t xml:space="preserve">     42,90</t>
  </si>
  <si>
    <t xml:space="preserve">Моисеева Елизавета   </t>
  </si>
  <si>
    <t xml:space="preserve">     44,44</t>
  </si>
  <si>
    <t xml:space="preserve">Перешитова Алина      </t>
  </si>
  <si>
    <t xml:space="preserve">     45,45</t>
  </si>
  <si>
    <t>50 брасс м</t>
  </si>
  <si>
    <t xml:space="preserve">     34,81</t>
  </si>
  <si>
    <t xml:space="preserve">Орлов Кирилл                   </t>
  </si>
  <si>
    <t xml:space="preserve">     36,07</t>
  </si>
  <si>
    <t xml:space="preserve">     38,37</t>
  </si>
  <si>
    <t xml:space="preserve">Ямалиев Денис               </t>
  </si>
  <si>
    <t xml:space="preserve">     28,82</t>
  </si>
  <si>
    <t xml:space="preserve">Якубович Юрий                 </t>
  </si>
  <si>
    <t xml:space="preserve">     29,09</t>
  </si>
  <si>
    <t xml:space="preserve">Куликов Максим              </t>
  </si>
  <si>
    <t xml:space="preserve">     29,72</t>
  </si>
  <si>
    <t xml:space="preserve">     30,66</t>
  </si>
  <si>
    <t xml:space="preserve">Гаас Максим                    </t>
  </si>
  <si>
    <t xml:space="preserve">     35,81</t>
  </si>
  <si>
    <t xml:space="preserve">Макарский Ян                  </t>
  </si>
  <si>
    <t xml:space="preserve">     36,12</t>
  </si>
  <si>
    <t xml:space="preserve">     41,66</t>
  </si>
  <si>
    <t xml:space="preserve">Панков Андрей                 </t>
  </si>
  <si>
    <t xml:space="preserve">     33,52</t>
  </si>
  <si>
    <t xml:space="preserve">     38,98</t>
  </si>
  <si>
    <t xml:space="preserve">Лисневский Евгений       </t>
  </si>
  <si>
    <t xml:space="preserve">     31,84</t>
  </si>
  <si>
    <t xml:space="preserve">Кашмилов Данил             </t>
  </si>
  <si>
    <t xml:space="preserve">     34,71</t>
  </si>
  <si>
    <t xml:space="preserve">     34,87</t>
  </si>
  <si>
    <t>Гребенщиков Александр</t>
  </si>
  <si>
    <t xml:space="preserve">     38,81</t>
  </si>
  <si>
    <t xml:space="preserve">Завёрткин Александр     </t>
  </si>
  <si>
    <t xml:space="preserve">УрГУПС      </t>
  </si>
  <si>
    <t xml:space="preserve">     28,28</t>
  </si>
  <si>
    <t xml:space="preserve">     28,92</t>
  </si>
  <si>
    <t xml:space="preserve">     31,74</t>
  </si>
  <si>
    <t xml:space="preserve">УралГУФК </t>
  </si>
  <si>
    <t xml:space="preserve">     31,57</t>
  </si>
  <si>
    <t xml:space="preserve">Костарев Семен               </t>
  </si>
  <si>
    <t xml:space="preserve">     34,23</t>
  </si>
  <si>
    <t xml:space="preserve">Шевченко Алексей           </t>
  </si>
  <si>
    <t xml:space="preserve">     43,12</t>
  </si>
  <si>
    <t xml:space="preserve">Шарипов Дмитрий           </t>
  </si>
  <si>
    <t xml:space="preserve">     32,82</t>
  </si>
  <si>
    <t xml:space="preserve">Дорофеев Евгений          </t>
  </si>
  <si>
    <t xml:space="preserve">     38,95</t>
  </si>
  <si>
    <t xml:space="preserve">     30,59</t>
  </si>
  <si>
    <t xml:space="preserve">Ситдиков Семен               </t>
  </si>
  <si>
    <t xml:space="preserve">РГППУ        </t>
  </si>
  <si>
    <t xml:space="preserve">     29,06</t>
  </si>
  <si>
    <t>200 к/пл ж</t>
  </si>
  <si>
    <t xml:space="preserve">Киселева Полина          </t>
  </si>
  <si>
    <t xml:space="preserve">УГГУ     </t>
  </si>
  <si>
    <t xml:space="preserve">  2.23,96</t>
  </si>
  <si>
    <t>Чернакова Александра</t>
  </si>
  <si>
    <t xml:space="preserve">  2.25,69</t>
  </si>
  <si>
    <t xml:space="preserve">Кондращенко Мария     </t>
  </si>
  <si>
    <t>УрГУПС</t>
  </si>
  <si>
    <t xml:space="preserve">  2.32,16</t>
  </si>
  <si>
    <t xml:space="preserve">Лазарева Анастасия     </t>
  </si>
  <si>
    <t xml:space="preserve">УрГЮУ  </t>
  </si>
  <si>
    <t xml:space="preserve">  2.48,22</t>
  </si>
  <si>
    <t>200 к/пл</t>
  </si>
  <si>
    <t xml:space="preserve">Илеев Станислав        </t>
  </si>
  <si>
    <t xml:space="preserve">  2.09,76</t>
  </si>
  <si>
    <t xml:space="preserve">Лобинцев Никита        </t>
  </si>
  <si>
    <t xml:space="preserve">  2.04,80</t>
  </si>
  <si>
    <t xml:space="preserve">Карпов Александр      </t>
  </si>
  <si>
    <t xml:space="preserve">  2.28,72</t>
  </si>
  <si>
    <t xml:space="preserve">Лиманский Дмитрий  </t>
  </si>
  <si>
    <t xml:space="preserve">  2.20,56</t>
  </si>
  <si>
    <t xml:space="preserve">Наделяев Евгений      </t>
  </si>
  <si>
    <t xml:space="preserve">  2.13,46</t>
  </si>
  <si>
    <t>Завёрткин Александр</t>
  </si>
  <si>
    <t xml:space="preserve">Чуганов Александр    </t>
  </si>
  <si>
    <t xml:space="preserve">  2.08,37</t>
  </si>
  <si>
    <t xml:space="preserve">  2.10,95</t>
  </si>
  <si>
    <t xml:space="preserve">Кропачев Александр  </t>
  </si>
  <si>
    <t xml:space="preserve">  2.32,35</t>
  </si>
  <si>
    <t>50 н/сп ж</t>
  </si>
  <si>
    <t xml:space="preserve">Лапшина Полина           </t>
  </si>
  <si>
    <t xml:space="preserve">     28,35</t>
  </si>
  <si>
    <t>Калашникова Кристина</t>
  </si>
  <si>
    <t xml:space="preserve">     34,70</t>
  </si>
  <si>
    <t xml:space="preserve">Квашнина Наталья        </t>
  </si>
  <si>
    <t xml:space="preserve">     40,92</t>
  </si>
  <si>
    <t xml:space="preserve">Богданович Алиса         </t>
  </si>
  <si>
    <t xml:space="preserve">     30,43</t>
  </si>
  <si>
    <t xml:space="preserve">Останина Кристина       </t>
  </si>
  <si>
    <t xml:space="preserve">     35,98</t>
  </si>
  <si>
    <t xml:space="preserve">Склюева Любовь           </t>
  </si>
  <si>
    <t xml:space="preserve">     41,21</t>
  </si>
  <si>
    <t xml:space="preserve">Гилёва Екатерина         </t>
  </si>
  <si>
    <t xml:space="preserve">     39,08</t>
  </si>
  <si>
    <t xml:space="preserve">Флерко Анастасия        </t>
  </si>
  <si>
    <t xml:space="preserve">     35,28</t>
  </si>
  <si>
    <t xml:space="preserve">Бережная Александра  </t>
  </si>
  <si>
    <t xml:space="preserve">     32,41</t>
  </si>
  <si>
    <t>50 н/сп м</t>
  </si>
  <si>
    <t xml:space="preserve">Смирнов Дмитрий        </t>
  </si>
  <si>
    <t xml:space="preserve">УГГУ          </t>
  </si>
  <si>
    <t xml:space="preserve">     27,62</t>
  </si>
  <si>
    <t xml:space="preserve">Калабурдин Иван         </t>
  </si>
  <si>
    <t xml:space="preserve">     26,13</t>
  </si>
  <si>
    <t xml:space="preserve">Чекалин Константин    </t>
  </si>
  <si>
    <t xml:space="preserve">     26,59</t>
  </si>
  <si>
    <t xml:space="preserve">Степанов Никита          </t>
  </si>
  <si>
    <t xml:space="preserve">     26,64</t>
  </si>
  <si>
    <t>Биктимиров Владимир</t>
  </si>
  <si>
    <t xml:space="preserve">     33,78</t>
  </si>
  <si>
    <t xml:space="preserve">Надькин Антон             </t>
  </si>
  <si>
    <t xml:space="preserve">     35,85</t>
  </si>
  <si>
    <t xml:space="preserve">Шоболов Артём            </t>
  </si>
  <si>
    <t xml:space="preserve">     30,25</t>
  </si>
  <si>
    <t xml:space="preserve">Важенин Владимир      </t>
  </si>
  <si>
    <t xml:space="preserve">     27,57</t>
  </si>
  <si>
    <t xml:space="preserve">     28,45</t>
  </si>
  <si>
    <t xml:space="preserve">Кашинский Данил        </t>
  </si>
  <si>
    <t xml:space="preserve">     29,83</t>
  </si>
  <si>
    <t xml:space="preserve">Вахрушев Александр   </t>
  </si>
  <si>
    <t xml:space="preserve">     30,22</t>
  </si>
  <si>
    <t xml:space="preserve">Реминец Егор               </t>
  </si>
  <si>
    <t xml:space="preserve">     31,16</t>
  </si>
  <si>
    <t>Андреевских Григорий</t>
  </si>
  <si>
    <t xml:space="preserve">     32,42</t>
  </si>
  <si>
    <t xml:space="preserve">Васильев Сергей          </t>
  </si>
  <si>
    <t xml:space="preserve">     35,20</t>
  </si>
  <si>
    <t>03.59,08</t>
  </si>
  <si>
    <t>04.09,04</t>
  </si>
  <si>
    <t>04.13,50</t>
  </si>
  <si>
    <t>05.05,66</t>
  </si>
  <si>
    <t>03.27,48</t>
  </si>
  <si>
    <t>03.28,50</t>
  </si>
  <si>
    <t>03.29,76</t>
  </si>
  <si>
    <t>03.48,66</t>
  </si>
  <si>
    <t>03.51,76</t>
  </si>
  <si>
    <t>04.01,91</t>
  </si>
  <si>
    <t>04.08,30</t>
  </si>
  <si>
    <t>04.10,05</t>
  </si>
  <si>
    <t>4*50 в/ст м</t>
  </si>
  <si>
    <t>4*100 в/ст м</t>
  </si>
  <si>
    <t>4*100 к/пл</t>
  </si>
  <si>
    <t>4*50 в/ст ж</t>
  </si>
  <si>
    <t>4*100 в/ст ж</t>
  </si>
  <si>
    <t>4*100 к/пл м</t>
  </si>
  <si>
    <t>50 в/ст ж</t>
  </si>
  <si>
    <t xml:space="preserve">Лапшина Полина                </t>
  </si>
  <si>
    <t xml:space="preserve">     26,03</t>
  </si>
  <si>
    <t xml:space="preserve">     29,46</t>
  </si>
  <si>
    <t xml:space="preserve">     37,19</t>
  </si>
  <si>
    <t xml:space="preserve">Мужайлова Дарья             </t>
  </si>
  <si>
    <t xml:space="preserve">     50,84</t>
  </si>
  <si>
    <t xml:space="preserve">     27,63</t>
  </si>
  <si>
    <t xml:space="preserve">     30,67</t>
  </si>
  <si>
    <t xml:space="preserve">     32,52</t>
  </si>
  <si>
    <t xml:space="preserve">     34,56</t>
  </si>
  <si>
    <t xml:space="preserve">     31,60</t>
  </si>
  <si>
    <t xml:space="preserve">     33,64</t>
  </si>
  <si>
    <t xml:space="preserve">Кулигина Елизавета         </t>
  </si>
  <si>
    <t xml:space="preserve">     35,62</t>
  </si>
  <si>
    <t xml:space="preserve">     28,12</t>
  </si>
  <si>
    <t xml:space="preserve">     28,23</t>
  </si>
  <si>
    <t xml:space="preserve">     30,81</t>
  </si>
  <si>
    <t xml:space="preserve">Флерко Анастасия            </t>
  </si>
  <si>
    <t xml:space="preserve">     32,51</t>
  </si>
  <si>
    <t xml:space="preserve">     32,86</t>
  </si>
  <si>
    <t xml:space="preserve">     38,16</t>
  </si>
  <si>
    <t xml:space="preserve">     28,73</t>
  </si>
  <si>
    <t xml:space="preserve">Самсоненко Алена            </t>
  </si>
  <si>
    <t xml:space="preserve">     31,22</t>
  </si>
  <si>
    <t xml:space="preserve">     28,49</t>
  </si>
  <si>
    <t xml:space="preserve">Федулеева Екатерина      </t>
  </si>
  <si>
    <t xml:space="preserve">     32,83</t>
  </si>
  <si>
    <t xml:space="preserve">     35,77</t>
  </si>
  <si>
    <t xml:space="preserve">     38,22</t>
  </si>
  <si>
    <t xml:space="preserve">Карпов Александр          </t>
  </si>
  <si>
    <t xml:space="preserve">     26,07</t>
  </si>
  <si>
    <t xml:space="preserve">Пирогов Валерий             </t>
  </si>
  <si>
    <t xml:space="preserve">Карпов Кирилл                </t>
  </si>
  <si>
    <t xml:space="preserve">     29,15</t>
  </si>
  <si>
    <t xml:space="preserve">     29,22</t>
  </si>
  <si>
    <t>50 в/ст м</t>
  </si>
  <si>
    <t xml:space="preserve">Васильев Сергей             </t>
  </si>
  <si>
    <t xml:space="preserve">     28,36</t>
  </si>
  <si>
    <t xml:space="preserve">Смирнов Дмитрий           </t>
  </si>
  <si>
    <t xml:space="preserve">     25,09</t>
  </si>
  <si>
    <t xml:space="preserve">Реминец Егор                   </t>
  </si>
  <si>
    <t xml:space="preserve">     26,04</t>
  </si>
  <si>
    <t xml:space="preserve">Андреевских Григорий   </t>
  </si>
  <si>
    <t xml:space="preserve">     26,49</t>
  </si>
  <si>
    <t xml:space="preserve">Шарипов Дмитрий          </t>
  </si>
  <si>
    <t xml:space="preserve">     26,68</t>
  </si>
  <si>
    <t xml:space="preserve">     27,77</t>
  </si>
  <si>
    <t xml:space="preserve">Кокорин Даниил               </t>
  </si>
  <si>
    <t xml:space="preserve">     24,59</t>
  </si>
  <si>
    <t xml:space="preserve">Кропачев Александр      </t>
  </si>
  <si>
    <t xml:space="preserve">     25,66</t>
  </si>
  <si>
    <t xml:space="preserve">     25,78</t>
  </si>
  <si>
    <t xml:space="preserve">Чуганов Александр         </t>
  </si>
  <si>
    <t xml:space="preserve">     25,93</t>
  </si>
  <si>
    <t xml:space="preserve">Живило Евгений             </t>
  </si>
  <si>
    <t xml:space="preserve">     26,66</t>
  </si>
  <si>
    <t xml:space="preserve">Подгорбунских Евгений  </t>
  </si>
  <si>
    <t xml:space="preserve">     26,84</t>
  </si>
  <si>
    <t xml:space="preserve">Литвиченко Сергей         </t>
  </si>
  <si>
    <t xml:space="preserve">     24,70</t>
  </si>
  <si>
    <t xml:space="preserve">Степанов Тарас               </t>
  </si>
  <si>
    <t xml:space="preserve">     24,73</t>
  </si>
  <si>
    <t xml:space="preserve">Рагозин Александр          </t>
  </si>
  <si>
    <t xml:space="preserve">     24,93</t>
  </si>
  <si>
    <t xml:space="preserve">Шоболов Артём              </t>
  </si>
  <si>
    <t xml:space="preserve">     26,27</t>
  </si>
  <si>
    <t xml:space="preserve">Вергун Иван                    </t>
  </si>
  <si>
    <t xml:space="preserve">     26,56</t>
  </si>
  <si>
    <t xml:space="preserve">Панков Андрей                </t>
  </si>
  <si>
    <t xml:space="preserve">     26,41</t>
  </si>
  <si>
    <t xml:space="preserve">Никитин Александр         </t>
  </si>
  <si>
    <t xml:space="preserve">     27,08</t>
  </si>
  <si>
    <t xml:space="preserve">     29,80</t>
  </si>
  <si>
    <t xml:space="preserve">     27,41</t>
  </si>
  <si>
    <t xml:space="preserve">Новиков Алексей            </t>
  </si>
  <si>
    <t xml:space="preserve">     27,88</t>
  </si>
  <si>
    <t xml:space="preserve">Биктимиров Владимир   </t>
  </si>
  <si>
    <t xml:space="preserve">     27,96</t>
  </si>
  <si>
    <t xml:space="preserve">Нефёдов Андрей             </t>
  </si>
  <si>
    <t xml:space="preserve">     34,92</t>
  </si>
  <si>
    <t xml:space="preserve">Новгородцев Виктор       </t>
  </si>
  <si>
    <t xml:space="preserve">     23,56</t>
  </si>
  <si>
    <t xml:space="preserve">Тарханов Сергей             </t>
  </si>
  <si>
    <t xml:space="preserve">     23,96</t>
  </si>
  <si>
    <t xml:space="preserve">     23,98</t>
  </si>
  <si>
    <t>100 брасс ж</t>
  </si>
  <si>
    <t xml:space="preserve">Киселева Полина        </t>
  </si>
  <si>
    <t xml:space="preserve">УГГУ    </t>
  </si>
  <si>
    <t xml:space="preserve">  1.14,35</t>
  </si>
  <si>
    <t xml:space="preserve">УГМУ   </t>
  </si>
  <si>
    <t xml:space="preserve">  1.36,49</t>
  </si>
  <si>
    <t>100 брасс м</t>
  </si>
  <si>
    <t xml:space="preserve">Ситдиков Семен          </t>
  </si>
  <si>
    <t xml:space="preserve">  1.03,36</t>
  </si>
  <si>
    <t xml:space="preserve">Илеев Станислав       </t>
  </si>
  <si>
    <t xml:space="preserve">  1.06,33</t>
  </si>
  <si>
    <t xml:space="preserve">Басманов Илья           </t>
  </si>
  <si>
    <t xml:space="preserve">  1.07,19</t>
  </si>
  <si>
    <t xml:space="preserve">Шарипов Дмитрий      </t>
  </si>
  <si>
    <t xml:space="preserve">  1.12,26</t>
  </si>
  <si>
    <t xml:space="preserve">Бородин Юрий             </t>
  </si>
  <si>
    <t xml:space="preserve">  1.05,82</t>
  </si>
  <si>
    <t xml:space="preserve">Васильченко Михаил  </t>
  </si>
  <si>
    <t xml:space="preserve">  1.10,22</t>
  </si>
  <si>
    <t xml:space="preserve">  1.01,80</t>
  </si>
  <si>
    <t xml:space="preserve">Корниенко Ярослав    </t>
  </si>
  <si>
    <t xml:space="preserve">  1.02,34</t>
  </si>
  <si>
    <t xml:space="preserve">Столбов Никита          </t>
  </si>
  <si>
    <t xml:space="preserve">  1.03,09</t>
  </si>
  <si>
    <t xml:space="preserve">Лиманский Дмитрий   </t>
  </si>
  <si>
    <t xml:space="preserve">  1.07,43</t>
  </si>
  <si>
    <t xml:space="preserve">Ямалиев Денис           </t>
  </si>
  <si>
    <t xml:space="preserve">  1.03,68</t>
  </si>
  <si>
    <t xml:space="preserve">Якубович Юрий           </t>
  </si>
  <si>
    <t xml:space="preserve">  1.05,09</t>
  </si>
  <si>
    <t xml:space="preserve">Старостин Антон        </t>
  </si>
  <si>
    <t xml:space="preserve">  1.05,48</t>
  </si>
  <si>
    <t xml:space="preserve">Куликов Максим          </t>
  </si>
  <si>
    <t xml:space="preserve">  1.06,06</t>
  </si>
  <si>
    <t xml:space="preserve">Кондрашов Сергей      </t>
  </si>
  <si>
    <t xml:space="preserve">  1.19,29</t>
  </si>
  <si>
    <t xml:space="preserve">  1.06,01</t>
  </si>
  <si>
    <t xml:space="preserve">Кузнецова Виктория    </t>
  </si>
  <si>
    <t xml:space="preserve">  1.08,20</t>
  </si>
  <si>
    <t>100 батт м</t>
  </si>
  <si>
    <t>100 батт ж</t>
  </si>
  <si>
    <t xml:space="preserve">     53,38</t>
  </si>
  <si>
    <t xml:space="preserve">УрФУ    </t>
  </si>
  <si>
    <t xml:space="preserve">     54,93</t>
  </si>
  <si>
    <t xml:space="preserve">     55,66</t>
  </si>
  <si>
    <t xml:space="preserve">     58,06</t>
  </si>
  <si>
    <t xml:space="preserve">УрГЭУ  </t>
  </si>
  <si>
    <t xml:space="preserve">  1.09,84</t>
  </si>
  <si>
    <t xml:space="preserve">     56,26</t>
  </si>
  <si>
    <t xml:space="preserve">     57,53</t>
  </si>
  <si>
    <t xml:space="preserve">     57,57</t>
  </si>
  <si>
    <t>03.49,91</t>
  </si>
  <si>
    <t>03.47,12</t>
  </si>
  <si>
    <t>03.46,90</t>
  </si>
  <si>
    <t>04.08,83</t>
  </si>
  <si>
    <t>04.28,96</t>
  </si>
  <si>
    <t>04.56,55</t>
  </si>
  <si>
    <t>05.19,74</t>
  </si>
  <si>
    <t>04.37,70</t>
  </si>
  <si>
    <t>04.45,94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</si>
</sst>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49" fontId="0" fillId="0" borderId="0" xfId="0" applyNumberFormat="1" applyAlignment="1">
      <alignment horizontal="center"/>
    </xf>
    <xf numFmtId="0" fontId="0" fillId="0" borderId="0" xfId="0"/>
    <xf numFmtId="49" fontId="0" fillId="0" borderId="0" xfId="0" applyNumberFormat="1" applyAlignment="1">
      <alignment horizontal="center"/>
    </xf>
    <xf numFmtId="0" fontId="0" fillId="0" borderId="0" xfId="0"/>
    <xf numFmtId="49" fontId="0" fillId="0" borderId="0" xfId="0" applyNumberFormat="1" applyAlignment="1">
      <alignment horizontal="center"/>
    </xf>
    <xf numFmtId="0" fontId="0" fillId="0" borderId="0" xfId="0"/>
    <xf numFmtId="49" fontId="0" fillId="0" borderId="0" xfId="0" applyNumberFormat="1" applyAlignment="1">
      <alignment horizontal="center"/>
    </xf>
    <xf numFmtId="0" fontId="0" fillId="0" borderId="0" xfId="0"/>
    <xf numFmtId="49" fontId="0" fillId="0" borderId="0" xfId="0" applyNumberFormat="1" applyAlignment="1">
      <alignment horizontal="center"/>
    </xf>
    <xf numFmtId="0" fontId="0" fillId="0" borderId="0" xfId="0"/>
    <xf numFmtId="49" fontId="0" fillId="0" borderId="0" xfId="0" applyNumberFormat="1" applyAlignment="1">
      <alignment horizontal="center"/>
    </xf>
    <xf numFmtId="0" fontId="0" fillId="0" borderId="0" xfId="0"/>
    <xf numFmtId="49" fontId="0" fillId="0" borderId="0" xfId="0" applyNumberFormat="1" applyAlignment="1">
      <alignment horizontal="center"/>
    </xf>
    <xf numFmtId="0" fontId="0" fillId="0" borderId="0" xfId="0"/>
    <xf numFmtId="49" fontId="0" fillId="0" borderId="0" xfId="0" applyNumberFormat="1" applyAlignment="1">
      <alignment horizontal="center"/>
    </xf>
    <xf numFmtId="0" fontId="0" fillId="0" borderId="0" xfId="0"/>
    <xf numFmtId="49" fontId="0" fillId="0" borderId="0" xfId="0" applyNumberFormat="1" applyAlignment="1">
      <alignment horizontal="center"/>
    </xf>
    <xf numFmtId="0" fontId="0" fillId="0" borderId="0" xfId="0"/>
    <xf numFmtId="49" fontId="0" fillId="0" borderId="0" xfId="0" applyNumberFormat="1" applyAlignment="1">
      <alignment horizontal="center"/>
    </xf>
    <xf numFmtId="0" fontId="0" fillId="0" borderId="0" xfId="0"/>
    <xf numFmtId="49" fontId="0" fillId="0" borderId="0" xfId="0" applyNumberFormat="1" applyAlignment="1">
      <alignment horizontal="center"/>
    </xf>
    <xf numFmtId="0" fontId="0" fillId="0" borderId="0" xfId="0"/>
    <xf numFmtId="49" fontId="0" fillId="0" borderId="0" xfId="0" applyNumberFormat="1" applyAlignment="1">
      <alignment horizontal="center"/>
    </xf>
    <xf numFmtId="0" fontId="0" fillId="0" borderId="0" xfId="0"/>
    <xf numFmtId="49" fontId="0" fillId="0" borderId="0" xfId="0" applyNumberFormat="1" applyAlignment="1">
      <alignment horizontal="center"/>
    </xf>
    <xf numFmtId="0" fontId="0" fillId="0" borderId="0" xfId="0"/>
    <xf numFmtId="49" fontId="0" fillId="0" borderId="0" xfId="0" applyNumberFormat="1" applyAlignment="1">
      <alignment horizontal="center"/>
    </xf>
    <xf numFmtId="0" fontId="0" fillId="0" borderId="0" xfId="0"/>
    <xf numFmtId="49" fontId="0" fillId="0" borderId="0" xfId="0" applyNumberFormat="1" applyAlignment="1">
      <alignment horizontal="center"/>
    </xf>
    <xf numFmtId="0" fontId="0" fillId="0" borderId="0" xfId="0"/>
    <xf numFmtId="49" fontId="0" fillId="0" borderId="0" xfId="0" applyNumberFormat="1" applyAlignment="1">
      <alignment horizontal="center"/>
    </xf>
    <xf numFmtId="0" fontId="0" fillId="0" borderId="0" xfId="0"/>
    <xf numFmtId="49" fontId="0" fillId="0" borderId="0" xfId="0" applyNumberFormat="1" applyAlignment="1">
      <alignment horizontal="center"/>
    </xf>
    <xf numFmtId="0" fontId="0" fillId="0" borderId="0" xfId="0"/>
    <xf numFmtId="49" fontId="0" fillId="0" borderId="0" xfId="0" applyNumberFormat="1" applyAlignment="1">
      <alignment horizontal="center"/>
    </xf>
    <xf numFmtId="0" fontId="0" fillId="0" borderId="0" xfId="0"/>
    <xf numFmtId="49" fontId="0" fillId="0" borderId="0" xfId="0" applyNumberFormat="1" applyAlignment="1">
      <alignment horizontal="center"/>
    </xf>
    <xf numFmtId="0" fontId="0" fillId="0" borderId="0" xfId="0"/>
    <xf numFmtId="49" fontId="0" fillId="0" borderId="0" xfId="0" applyNumberFormat="1" applyAlignment="1">
      <alignment horizontal="center"/>
    </xf>
    <xf numFmtId="0" fontId="0" fillId="0" borderId="0" xfId="0"/>
    <xf numFmtId="49" fontId="0" fillId="0" borderId="0" xfId="0" applyNumberFormat="1" applyAlignment="1">
      <alignment horizontal="center"/>
    </xf>
    <xf numFmtId="0" fontId="0" fillId="0" borderId="0" xfId="0"/>
    <xf numFmtId="49" fontId="0" fillId="0" borderId="0" xfId="0" applyNumberFormat="1" applyAlignment="1">
      <alignment horizontal="center"/>
    </xf>
    <xf numFmtId="0" fontId="0" fillId="0" borderId="0" xfId="0"/>
    <xf numFmtId="49" fontId="0" fillId="0" borderId="0" xfId="0" applyNumberForma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abSelected="1" workbookViewId="0">
      <selection activeCell="H31" sqref="H31"/>
    </sheetView>
  </sheetViews>
  <sheetFormatPr defaultRowHeight="15" x14ac:dyDescent="0.25"/>
  <cols>
    <col min="1" max="1" width="10.5703125" bestFit="1" customWidth="1"/>
    <col min="2" max="2" width="23.85546875" bestFit="1" customWidth="1"/>
    <col min="3" max="3" width="3" bestFit="1" customWidth="1"/>
    <col min="4" max="4" width="4.28515625" bestFit="1" customWidth="1"/>
    <col min="5" max="5" width="9.7109375" bestFit="1" customWidth="1"/>
  </cols>
  <sheetData>
    <row r="1" spans="1:8" x14ac:dyDescent="0.25">
      <c r="A1" t="s">
        <v>171</v>
      </c>
      <c r="B1" t="s">
        <v>169</v>
      </c>
      <c r="C1">
        <v>95</v>
      </c>
      <c r="D1" t="s">
        <v>71</v>
      </c>
      <c r="E1" t="s">
        <v>10</v>
      </c>
      <c r="F1" s="1" t="s">
        <v>170</v>
      </c>
      <c r="G1" t="s">
        <v>159</v>
      </c>
      <c r="H1">
        <v>801</v>
      </c>
    </row>
    <row r="2" spans="1:8" x14ac:dyDescent="0.25">
      <c r="A2" t="s">
        <v>491</v>
      </c>
      <c r="B2" t="s">
        <v>162</v>
      </c>
      <c r="C2">
        <v>88</v>
      </c>
      <c r="D2" t="s">
        <v>161</v>
      </c>
      <c r="E2" t="s">
        <v>273</v>
      </c>
      <c r="F2" s="1" t="s">
        <v>493</v>
      </c>
      <c r="G2" t="s">
        <v>159</v>
      </c>
      <c r="H2">
        <v>749</v>
      </c>
    </row>
    <row r="3" spans="1:8" x14ac:dyDescent="0.25">
      <c r="A3" t="s">
        <v>109</v>
      </c>
      <c r="B3" t="s">
        <v>162</v>
      </c>
      <c r="C3">
        <v>88</v>
      </c>
      <c r="D3" t="s">
        <v>161</v>
      </c>
      <c r="E3" t="s">
        <v>10</v>
      </c>
      <c r="F3" s="1" t="s">
        <v>160</v>
      </c>
      <c r="G3" t="s">
        <v>159</v>
      </c>
      <c r="H3">
        <v>746</v>
      </c>
    </row>
    <row r="4" spans="1:8" x14ac:dyDescent="0.25">
      <c r="A4" t="s">
        <v>300</v>
      </c>
      <c r="B4" t="s">
        <v>301</v>
      </c>
      <c r="C4">
        <v>95</v>
      </c>
      <c r="D4" t="s">
        <v>71</v>
      </c>
      <c r="E4" t="s">
        <v>10</v>
      </c>
      <c r="F4" s="1" t="s">
        <v>302</v>
      </c>
      <c r="G4" t="s">
        <v>159</v>
      </c>
      <c r="H4">
        <v>745</v>
      </c>
    </row>
    <row r="5" spans="1:8" x14ac:dyDescent="0.25">
      <c r="A5" t="s">
        <v>366</v>
      </c>
      <c r="B5" t="s">
        <v>367</v>
      </c>
      <c r="C5">
        <v>95</v>
      </c>
      <c r="D5" t="s">
        <v>71</v>
      </c>
      <c r="E5" t="s">
        <v>10</v>
      </c>
      <c r="F5" s="1" t="s">
        <v>368</v>
      </c>
      <c r="G5" t="s">
        <v>159</v>
      </c>
      <c r="H5">
        <v>713</v>
      </c>
    </row>
    <row r="6" spans="1:8" x14ac:dyDescent="0.25">
      <c r="A6" t="s">
        <v>283</v>
      </c>
      <c r="B6" t="s">
        <v>286</v>
      </c>
      <c r="C6">
        <v>88</v>
      </c>
      <c r="D6" t="s">
        <v>161</v>
      </c>
      <c r="E6" t="s">
        <v>10</v>
      </c>
      <c r="F6" s="1" t="s">
        <v>287</v>
      </c>
      <c r="G6" t="s">
        <v>159</v>
      </c>
      <c r="H6">
        <v>686</v>
      </c>
    </row>
    <row r="7" spans="1:8" x14ac:dyDescent="0.25">
      <c r="A7" t="s">
        <v>66</v>
      </c>
      <c r="B7" t="s">
        <v>67</v>
      </c>
      <c r="C7">
        <v>96</v>
      </c>
      <c r="D7" t="s">
        <v>0</v>
      </c>
      <c r="E7" t="s">
        <v>68</v>
      </c>
      <c r="F7" s="1" t="s">
        <v>69</v>
      </c>
      <c r="G7" t="s">
        <v>28</v>
      </c>
      <c r="H7">
        <v>663</v>
      </c>
    </row>
    <row r="8" spans="1:8" x14ac:dyDescent="0.25">
      <c r="A8" t="s">
        <v>109</v>
      </c>
      <c r="B8" t="s">
        <v>158</v>
      </c>
      <c r="C8">
        <v>96</v>
      </c>
      <c r="D8" t="s">
        <v>0</v>
      </c>
      <c r="E8" t="s">
        <v>10</v>
      </c>
      <c r="F8" s="1" t="s">
        <v>157</v>
      </c>
      <c r="G8" t="s">
        <v>28</v>
      </c>
      <c r="H8">
        <v>661</v>
      </c>
    </row>
    <row r="9" spans="1:8" x14ac:dyDescent="0.25">
      <c r="A9" t="s">
        <v>66</v>
      </c>
      <c r="B9" t="s">
        <v>70</v>
      </c>
      <c r="C9">
        <v>91</v>
      </c>
      <c r="D9" t="s">
        <v>71</v>
      </c>
      <c r="E9" t="s">
        <v>68</v>
      </c>
      <c r="F9" s="1" t="s">
        <v>72</v>
      </c>
      <c r="G9" t="s">
        <v>28</v>
      </c>
      <c r="H9">
        <v>659</v>
      </c>
    </row>
    <row r="10" spans="1:8" x14ac:dyDescent="0.25">
      <c r="A10" t="s">
        <v>271</v>
      </c>
      <c r="B10" t="s">
        <v>272</v>
      </c>
      <c r="C10">
        <v>91</v>
      </c>
      <c r="D10" t="s">
        <v>71</v>
      </c>
      <c r="E10" t="s">
        <v>273</v>
      </c>
      <c r="F10" s="1" t="s">
        <v>274</v>
      </c>
      <c r="G10" t="s">
        <v>28</v>
      </c>
      <c r="H10">
        <v>648</v>
      </c>
    </row>
    <row r="11" spans="1:8" x14ac:dyDescent="0.25">
      <c r="A11" t="s">
        <v>319</v>
      </c>
      <c r="B11" t="s">
        <v>323</v>
      </c>
      <c r="C11">
        <v>96</v>
      </c>
      <c r="D11" t="s">
        <v>0</v>
      </c>
      <c r="E11" t="s">
        <v>321</v>
      </c>
      <c r="F11" s="1" t="s">
        <v>324</v>
      </c>
      <c r="G11" t="s">
        <v>28</v>
      </c>
      <c r="H11">
        <v>648</v>
      </c>
    </row>
    <row r="12" spans="1:8" x14ac:dyDescent="0.25">
      <c r="A12" t="s">
        <v>271</v>
      </c>
      <c r="B12" t="s">
        <v>275</v>
      </c>
      <c r="C12">
        <v>96</v>
      </c>
      <c r="D12" t="s">
        <v>0</v>
      </c>
      <c r="E12" t="s">
        <v>273</v>
      </c>
      <c r="F12" s="1" t="s">
        <v>276</v>
      </c>
      <c r="G12" t="s">
        <v>28</v>
      </c>
      <c r="H12">
        <v>626</v>
      </c>
    </row>
    <row r="13" spans="1:8" x14ac:dyDescent="0.25">
      <c r="A13" t="s">
        <v>283</v>
      </c>
      <c r="B13" t="s">
        <v>284</v>
      </c>
      <c r="C13">
        <v>94</v>
      </c>
      <c r="D13" t="s">
        <v>0</v>
      </c>
      <c r="E13" t="s">
        <v>10</v>
      </c>
      <c r="F13" s="1" t="s">
        <v>285</v>
      </c>
      <c r="G13" t="s">
        <v>28</v>
      </c>
      <c r="H13">
        <v>611</v>
      </c>
    </row>
    <row r="14" spans="1:8" x14ac:dyDescent="0.25">
      <c r="A14" t="s">
        <v>452</v>
      </c>
      <c r="B14" t="s">
        <v>453</v>
      </c>
      <c r="C14">
        <v>91</v>
      </c>
      <c r="D14" t="s">
        <v>71</v>
      </c>
      <c r="E14" t="s">
        <v>454</v>
      </c>
      <c r="F14" s="1" t="s">
        <v>455</v>
      </c>
      <c r="G14" t="s">
        <v>28</v>
      </c>
      <c r="H14">
        <v>600</v>
      </c>
    </row>
    <row r="15" spans="1:8" x14ac:dyDescent="0.25">
      <c r="A15" t="s">
        <v>109</v>
      </c>
      <c r="B15" t="s">
        <v>156</v>
      </c>
      <c r="C15">
        <v>94</v>
      </c>
      <c r="D15" t="s">
        <v>0</v>
      </c>
      <c r="E15" t="s">
        <v>10</v>
      </c>
      <c r="F15" s="1" t="s">
        <v>155</v>
      </c>
      <c r="G15" t="s">
        <v>28</v>
      </c>
      <c r="H15">
        <v>595</v>
      </c>
    </row>
    <row r="16" spans="1:8" x14ac:dyDescent="0.25">
      <c r="A16" t="s">
        <v>458</v>
      </c>
      <c r="B16" t="s">
        <v>461</v>
      </c>
      <c r="C16">
        <v>94</v>
      </c>
      <c r="D16" t="s">
        <v>0</v>
      </c>
      <c r="E16" t="s">
        <v>10</v>
      </c>
      <c r="F16" s="1" t="s">
        <v>462</v>
      </c>
      <c r="G16" t="s">
        <v>28</v>
      </c>
      <c r="H16">
        <v>589</v>
      </c>
    </row>
    <row r="17" spans="1:8" x14ac:dyDescent="0.25">
      <c r="A17" s="14" t="s">
        <v>492</v>
      </c>
      <c r="B17" s="14" t="s">
        <v>275</v>
      </c>
      <c r="C17" s="14">
        <v>96</v>
      </c>
      <c r="D17" s="14" t="s">
        <v>0</v>
      </c>
      <c r="E17" s="14" t="s">
        <v>273</v>
      </c>
      <c r="F17" s="15" t="s">
        <v>488</v>
      </c>
      <c r="G17" s="14" t="s">
        <v>4</v>
      </c>
      <c r="H17" s="14">
        <v>580</v>
      </c>
    </row>
    <row r="18" spans="1:8" x14ac:dyDescent="0.25">
      <c r="A18" s="34" t="s">
        <v>178</v>
      </c>
      <c r="B18" s="34" t="s">
        <v>179</v>
      </c>
      <c r="C18" s="34">
        <v>96</v>
      </c>
      <c r="D18" s="34" t="s">
        <v>0</v>
      </c>
      <c r="E18" s="34" t="s">
        <v>68</v>
      </c>
      <c r="F18" s="35" t="s">
        <v>180</v>
      </c>
      <c r="G18" s="34" t="s">
        <v>28</v>
      </c>
      <c r="H18" s="34">
        <v>570</v>
      </c>
    </row>
    <row r="19" spans="1:8" x14ac:dyDescent="0.25">
      <c r="A19" s="34" t="s">
        <v>458</v>
      </c>
      <c r="B19" s="34" t="s">
        <v>463</v>
      </c>
      <c r="C19" s="34">
        <v>95</v>
      </c>
      <c r="D19" s="34" t="s">
        <v>3</v>
      </c>
      <c r="E19" s="34" t="s">
        <v>10</v>
      </c>
      <c r="F19" s="35" t="s">
        <v>464</v>
      </c>
      <c r="G19" s="34" t="s">
        <v>28</v>
      </c>
      <c r="H19" s="34">
        <v>567</v>
      </c>
    </row>
    <row r="20" spans="1:8" x14ac:dyDescent="0.25">
      <c r="A20" s="38" t="s">
        <v>225</v>
      </c>
      <c r="B20" s="38" t="s">
        <v>65</v>
      </c>
      <c r="C20" s="38">
        <v>95</v>
      </c>
      <c r="D20" s="38" t="s">
        <v>3</v>
      </c>
      <c r="E20" s="38" t="s">
        <v>10</v>
      </c>
      <c r="F20" s="39" t="s">
        <v>267</v>
      </c>
      <c r="G20" s="38" t="s">
        <v>4</v>
      </c>
      <c r="H20" s="38">
        <v>562</v>
      </c>
    </row>
    <row r="21" spans="1:8" x14ac:dyDescent="0.25">
      <c r="A21" s="38" t="s">
        <v>319</v>
      </c>
      <c r="B21" s="38" t="s">
        <v>320</v>
      </c>
      <c r="C21" s="38">
        <v>97</v>
      </c>
      <c r="D21" s="38" t="s">
        <v>3</v>
      </c>
      <c r="E21" s="38" t="s">
        <v>321</v>
      </c>
      <c r="F21" s="39" t="s">
        <v>322</v>
      </c>
      <c r="G21" s="38" t="s">
        <v>28</v>
      </c>
      <c r="H21" s="38">
        <v>549</v>
      </c>
    </row>
    <row r="22" spans="1:8" x14ac:dyDescent="0.25">
      <c r="A22" s="44" t="s">
        <v>31</v>
      </c>
      <c r="B22" s="44" t="s">
        <v>64</v>
      </c>
      <c r="C22" s="44">
        <v>95</v>
      </c>
      <c r="D22" s="44" t="s">
        <v>3</v>
      </c>
      <c r="E22" s="44" t="s">
        <v>10</v>
      </c>
      <c r="F22" s="45">
        <v>26.68</v>
      </c>
      <c r="G22" s="44" t="s">
        <v>4</v>
      </c>
      <c r="H22" s="44">
        <v>546</v>
      </c>
    </row>
    <row r="23" spans="1:8" x14ac:dyDescent="0.25">
      <c r="A23" s="44" t="s">
        <v>178</v>
      </c>
      <c r="B23" s="44" t="s">
        <v>181</v>
      </c>
      <c r="C23" s="44">
        <v>97</v>
      </c>
      <c r="D23" s="44" t="s">
        <v>3</v>
      </c>
      <c r="E23" s="44" t="s">
        <v>68</v>
      </c>
      <c r="F23" s="45" t="s">
        <v>182</v>
      </c>
      <c r="G23" s="44" t="s">
        <v>28</v>
      </c>
      <c r="H23" s="44">
        <v>539</v>
      </c>
    </row>
    <row r="24" spans="1:8" x14ac:dyDescent="0.25">
      <c r="A24" s="44" t="s">
        <v>402</v>
      </c>
      <c r="B24" s="44" t="s">
        <v>405</v>
      </c>
      <c r="C24" s="44">
        <v>97</v>
      </c>
      <c r="D24" s="44" t="s">
        <v>3</v>
      </c>
      <c r="E24" s="44" t="s">
        <v>10</v>
      </c>
      <c r="F24" s="45" t="s">
        <v>406</v>
      </c>
      <c r="G24" s="44" t="s">
        <v>4</v>
      </c>
      <c r="H24" s="44">
        <v>530</v>
      </c>
    </row>
    <row r="25" spans="1:8" x14ac:dyDescent="0.25">
      <c r="A25" s="44" t="s">
        <v>9</v>
      </c>
      <c r="B25" s="44" t="s">
        <v>12</v>
      </c>
      <c r="C25" s="44">
        <v>93</v>
      </c>
      <c r="D25" s="44" t="s">
        <v>0</v>
      </c>
      <c r="E25" s="44" t="s">
        <v>10</v>
      </c>
      <c r="F25" s="45">
        <v>30.19</v>
      </c>
      <c r="G25" s="44" t="s">
        <v>4</v>
      </c>
      <c r="H25" s="44">
        <v>527</v>
      </c>
    </row>
    <row r="26" spans="1:8" x14ac:dyDescent="0.25">
      <c r="A26" s="44" t="s">
        <v>492</v>
      </c>
      <c r="B26" s="44" t="s">
        <v>489</v>
      </c>
      <c r="C26" s="44">
        <v>93</v>
      </c>
      <c r="D26" s="44" t="s">
        <v>0</v>
      </c>
      <c r="E26" s="44" t="s">
        <v>273</v>
      </c>
      <c r="F26" s="45" t="s">
        <v>490</v>
      </c>
      <c r="G26" s="44" t="s">
        <v>4</v>
      </c>
      <c r="H26" s="44">
        <v>526</v>
      </c>
    </row>
    <row r="27" spans="1:8" x14ac:dyDescent="0.25">
      <c r="B27" s="44" t="s">
        <v>363</v>
      </c>
      <c r="F27" t="s">
        <v>187</v>
      </c>
      <c r="H27">
        <f>1242/2</f>
        <v>621</v>
      </c>
    </row>
    <row r="28" spans="1:8" x14ac:dyDescent="0.25">
      <c r="B28" s="44" t="s">
        <v>361</v>
      </c>
      <c r="F28" s="44" t="s">
        <v>352</v>
      </c>
      <c r="H28" s="44">
        <f>1380/2</f>
        <v>690</v>
      </c>
    </row>
    <row r="29" spans="1:8" x14ac:dyDescent="0.25">
      <c r="B29" s="44" t="s">
        <v>364</v>
      </c>
      <c r="F29" s="44" t="s">
        <v>348</v>
      </c>
      <c r="H29" s="44">
        <f>1322/2</f>
        <v>661</v>
      </c>
    </row>
    <row r="30" spans="1:8" x14ac:dyDescent="0.25">
      <c r="B30" s="44" t="s">
        <v>365</v>
      </c>
      <c r="F30" s="44" t="s">
        <v>505</v>
      </c>
      <c r="H30" s="44">
        <f>1352/2</f>
        <v>676</v>
      </c>
    </row>
    <row r="31" spans="1:8" x14ac:dyDescent="0.25">
      <c r="H31">
        <f>SUM(H1:H30)</f>
        <v>18884</v>
      </c>
    </row>
  </sheetData>
  <sortState ref="A1:H26">
    <sortCondition descending="1" ref="H31"/>
  </sortState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>
      <selection activeCell="H15" sqref="H15"/>
    </sheetView>
  </sheetViews>
  <sheetFormatPr defaultRowHeight="15" x14ac:dyDescent="0.25"/>
  <cols>
    <col min="1" max="1" width="10.5703125" bestFit="1" customWidth="1"/>
    <col min="2" max="2" width="24" bestFit="1" customWidth="1"/>
  </cols>
  <sheetData>
    <row r="1" spans="1:8" x14ac:dyDescent="0.25">
      <c r="A1" t="s">
        <v>31</v>
      </c>
      <c r="B1" t="s">
        <v>34</v>
      </c>
      <c r="C1">
        <v>93</v>
      </c>
      <c r="D1" t="s">
        <v>5</v>
      </c>
      <c r="E1" t="s">
        <v>35</v>
      </c>
      <c r="F1" s="1">
        <v>29.55</v>
      </c>
      <c r="G1" t="s">
        <v>2</v>
      </c>
      <c r="H1">
        <v>402</v>
      </c>
    </row>
    <row r="2" spans="1:8" x14ac:dyDescent="0.25">
      <c r="A2" t="s">
        <v>402</v>
      </c>
      <c r="B2" t="s">
        <v>116</v>
      </c>
      <c r="C2">
        <v>95</v>
      </c>
      <c r="D2" t="s">
        <v>5</v>
      </c>
      <c r="E2" t="s">
        <v>35</v>
      </c>
      <c r="F2" s="1" t="s">
        <v>440</v>
      </c>
      <c r="G2" t="s">
        <v>2</v>
      </c>
      <c r="H2">
        <v>406</v>
      </c>
    </row>
    <row r="3" spans="1:8" x14ac:dyDescent="0.25">
      <c r="A3" t="s">
        <v>402</v>
      </c>
      <c r="B3" t="s">
        <v>441</v>
      </c>
      <c r="C3">
        <v>90</v>
      </c>
      <c r="D3" t="s">
        <v>3</v>
      </c>
      <c r="E3" t="s">
        <v>35</v>
      </c>
      <c r="F3" s="1" t="s">
        <v>442</v>
      </c>
      <c r="G3" t="s">
        <v>11</v>
      </c>
      <c r="H3">
        <v>386</v>
      </c>
    </row>
    <row r="4" spans="1:8" x14ac:dyDescent="0.25">
      <c r="A4" t="s">
        <v>402</v>
      </c>
      <c r="B4" t="s">
        <v>443</v>
      </c>
      <c r="C4">
        <v>94</v>
      </c>
      <c r="D4" t="s">
        <v>19</v>
      </c>
      <c r="E4" t="s">
        <v>35</v>
      </c>
      <c r="F4" s="1" t="s">
        <v>444</v>
      </c>
      <c r="G4" t="s">
        <v>11</v>
      </c>
      <c r="H4">
        <v>383</v>
      </c>
    </row>
    <row r="5" spans="1:8" x14ac:dyDescent="0.25">
      <c r="A5" t="s">
        <v>31</v>
      </c>
      <c r="B5" t="s">
        <v>36</v>
      </c>
      <c r="C5">
        <v>90</v>
      </c>
      <c r="D5" t="s">
        <v>3</v>
      </c>
      <c r="E5" t="s">
        <v>35</v>
      </c>
      <c r="F5" s="1" t="s">
        <v>37</v>
      </c>
      <c r="G5" t="s">
        <v>2</v>
      </c>
      <c r="H5">
        <v>380</v>
      </c>
    </row>
    <row r="6" spans="1:8" x14ac:dyDescent="0.25">
      <c r="A6" s="20" t="s">
        <v>31</v>
      </c>
      <c r="B6" s="20" t="s">
        <v>38</v>
      </c>
      <c r="C6" s="20">
        <v>94</v>
      </c>
      <c r="D6" s="20" t="s">
        <v>19</v>
      </c>
      <c r="E6" s="20" t="s">
        <v>35</v>
      </c>
      <c r="F6" s="21">
        <v>30.71</v>
      </c>
      <c r="G6" s="20" t="s">
        <v>11</v>
      </c>
      <c r="H6" s="20">
        <v>358</v>
      </c>
    </row>
    <row r="7" spans="1:8" x14ac:dyDescent="0.25">
      <c r="A7" s="20" t="s">
        <v>225</v>
      </c>
      <c r="B7" s="20" t="s">
        <v>237</v>
      </c>
      <c r="C7" s="20">
        <v>93</v>
      </c>
      <c r="D7" s="20" t="s">
        <v>5</v>
      </c>
      <c r="E7" s="20" t="s">
        <v>35</v>
      </c>
      <c r="F7" s="21" t="s">
        <v>238</v>
      </c>
      <c r="G7" s="20" t="s">
        <v>2</v>
      </c>
      <c r="H7" s="20">
        <v>351</v>
      </c>
    </row>
    <row r="8" spans="1:8" x14ac:dyDescent="0.25">
      <c r="A8" s="20" t="s">
        <v>225</v>
      </c>
      <c r="B8" s="20" t="s">
        <v>239</v>
      </c>
      <c r="C8" s="20">
        <v>93</v>
      </c>
      <c r="D8" s="20" t="s">
        <v>19</v>
      </c>
      <c r="E8" s="20" t="s">
        <v>35</v>
      </c>
      <c r="F8" s="21" t="s">
        <v>240</v>
      </c>
      <c r="G8" s="20" t="s">
        <v>11</v>
      </c>
      <c r="H8" s="20">
        <v>342</v>
      </c>
    </row>
    <row r="9" spans="1:8" x14ac:dyDescent="0.25">
      <c r="A9" s="44" t="s">
        <v>109</v>
      </c>
      <c r="B9" s="44" t="s">
        <v>116</v>
      </c>
      <c r="C9" s="44">
        <v>95</v>
      </c>
      <c r="D9" s="44" t="s">
        <v>5</v>
      </c>
      <c r="E9" s="44" t="s">
        <v>35</v>
      </c>
      <c r="F9" s="45" t="s">
        <v>117</v>
      </c>
      <c r="G9" s="44" t="s">
        <v>11</v>
      </c>
      <c r="H9" s="44">
        <v>337</v>
      </c>
    </row>
    <row r="10" spans="1:8" x14ac:dyDescent="0.25">
      <c r="A10" s="44" t="s">
        <v>319</v>
      </c>
      <c r="B10" s="44" t="s">
        <v>329</v>
      </c>
      <c r="C10" s="44">
        <v>94</v>
      </c>
      <c r="D10" s="44" t="s">
        <v>19</v>
      </c>
      <c r="E10" s="44" t="s">
        <v>35</v>
      </c>
      <c r="F10" s="45" t="s">
        <v>330</v>
      </c>
      <c r="G10" s="44" t="s">
        <v>11</v>
      </c>
      <c r="H10" s="44">
        <v>300</v>
      </c>
    </row>
    <row r="11" spans="1:8" x14ac:dyDescent="0.25">
      <c r="A11" s="44" t="s">
        <v>319</v>
      </c>
      <c r="B11" s="44" t="s">
        <v>331</v>
      </c>
      <c r="C11" s="44">
        <v>93</v>
      </c>
      <c r="D11" s="44" t="s">
        <v>5</v>
      </c>
      <c r="E11" s="44" t="s">
        <v>35</v>
      </c>
      <c r="F11" s="45" t="s">
        <v>332</v>
      </c>
      <c r="G11" s="44" t="s">
        <v>11</v>
      </c>
      <c r="H11" s="44">
        <v>251</v>
      </c>
    </row>
    <row r="12" spans="1:8" x14ac:dyDescent="0.25">
      <c r="A12" s="44" t="s">
        <v>225</v>
      </c>
      <c r="B12" s="44" t="s">
        <v>118</v>
      </c>
      <c r="C12" s="44">
        <v>96</v>
      </c>
      <c r="D12" s="44" t="s">
        <v>19</v>
      </c>
      <c r="E12" s="44" t="s">
        <v>35</v>
      </c>
      <c r="F12" s="45" t="s">
        <v>241</v>
      </c>
      <c r="G12" s="44" t="s">
        <v>23</v>
      </c>
      <c r="H12" s="44">
        <v>223</v>
      </c>
    </row>
    <row r="13" spans="1:8" x14ac:dyDescent="0.25">
      <c r="A13" s="44" t="s">
        <v>402</v>
      </c>
      <c r="B13" s="44" t="s">
        <v>445</v>
      </c>
      <c r="C13" s="44">
        <v>96</v>
      </c>
      <c r="D13" s="44" t="s">
        <v>19</v>
      </c>
      <c r="E13" s="44" t="s">
        <v>35</v>
      </c>
      <c r="F13" s="45" t="s">
        <v>446</v>
      </c>
      <c r="G13" s="44" t="s">
        <v>23</v>
      </c>
      <c r="H13" s="44">
        <v>196</v>
      </c>
    </row>
    <row r="14" spans="1:8" x14ac:dyDescent="0.25">
      <c r="A14" s="44" t="s">
        <v>109</v>
      </c>
      <c r="B14" s="44" t="s">
        <v>118</v>
      </c>
      <c r="C14" s="44">
        <v>96</v>
      </c>
      <c r="D14" s="44" t="s">
        <v>19</v>
      </c>
      <c r="E14" s="44" t="s">
        <v>35</v>
      </c>
      <c r="F14" s="45" t="s">
        <v>119</v>
      </c>
      <c r="G14" s="44" t="s">
        <v>63</v>
      </c>
      <c r="H14" s="44">
        <v>100</v>
      </c>
    </row>
    <row r="15" spans="1:8" x14ac:dyDescent="0.25">
      <c r="H15">
        <f>SUM(H1:H14)</f>
        <v>4415</v>
      </c>
    </row>
  </sheetData>
  <sortState ref="A2:H14">
    <sortCondition descending="1" ref="H14"/>
  </sortState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workbookViewId="0">
      <selection activeCell="H9" sqref="H9"/>
    </sheetView>
  </sheetViews>
  <sheetFormatPr defaultRowHeight="15" x14ac:dyDescent="0.25"/>
  <cols>
    <col min="1" max="1" width="9.85546875" bestFit="1" customWidth="1"/>
    <col min="2" max="2" width="23.5703125" bestFit="1" customWidth="1"/>
    <col min="3" max="3" width="3" bestFit="1" customWidth="1"/>
    <col min="7" max="7" width="3.5703125" bestFit="1" customWidth="1"/>
  </cols>
  <sheetData>
    <row r="1" spans="1:8" x14ac:dyDescent="0.25">
      <c r="A1" t="s">
        <v>458</v>
      </c>
      <c r="B1" t="s">
        <v>459</v>
      </c>
      <c r="C1">
        <v>97</v>
      </c>
      <c r="D1" t="s">
        <v>0</v>
      </c>
      <c r="E1" t="s">
        <v>151</v>
      </c>
      <c r="F1" s="1" t="s">
        <v>460</v>
      </c>
      <c r="G1" t="s">
        <v>159</v>
      </c>
      <c r="H1">
        <v>676</v>
      </c>
    </row>
    <row r="2" spans="1:8" x14ac:dyDescent="0.25">
      <c r="A2" t="s">
        <v>225</v>
      </c>
      <c r="B2" t="s">
        <v>268</v>
      </c>
      <c r="C2">
        <v>97</v>
      </c>
      <c r="D2" t="s">
        <v>0</v>
      </c>
      <c r="E2" t="s">
        <v>269</v>
      </c>
      <c r="F2" s="1" t="s">
        <v>270</v>
      </c>
      <c r="G2" t="s">
        <v>159</v>
      </c>
      <c r="H2">
        <v>656</v>
      </c>
    </row>
    <row r="3" spans="1:8" x14ac:dyDescent="0.25">
      <c r="A3" t="s">
        <v>402</v>
      </c>
      <c r="B3" t="s">
        <v>403</v>
      </c>
      <c r="C3">
        <v>94</v>
      </c>
      <c r="D3" t="s">
        <v>19</v>
      </c>
      <c r="E3" t="s">
        <v>151</v>
      </c>
      <c r="F3" s="1" t="s">
        <v>404</v>
      </c>
      <c r="G3" t="s">
        <v>11</v>
      </c>
      <c r="H3">
        <v>367</v>
      </c>
    </row>
    <row r="4" spans="1:8" x14ac:dyDescent="0.25">
      <c r="A4" s="36" t="s">
        <v>366</v>
      </c>
      <c r="B4" s="36" t="s">
        <v>73</v>
      </c>
      <c r="C4" s="36">
        <v>96</v>
      </c>
      <c r="D4" s="36" t="s">
        <v>3</v>
      </c>
      <c r="E4" s="36" t="s">
        <v>151</v>
      </c>
      <c r="F4" s="37" t="s">
        <v>375</v>
      </c>
      <c r="G4" s="36" t="s">
        <v>11</v>
      </c>
      <c r="H4" s="36">
        <v>365</v>
      </c>
    </row>
    <row r="5" spans="1:8" x14ac:dyDescent="0.25">
      <c r="A5" s="44" t="s">
        <v>66</v>
      </c>
      <c r="B5" s="44" t="s">
        <v>73</v>
      </c>
      <c r="C5" s="44">
        <v>96</v>
      </c>
      <c r="D5" s="44" t="s">
        <v>3</v>
      </c>
      <c r="E5" s="44" t="s">
        <v>74</v>
      </c>
      <c r="F5" s="45" t="s">
        <v>75</v>
      </c>
      <c r="G5" s="44" t="s">
        <v>11</v>
      </c>
      <c r="H5" s="44">
        <v>316</v>
      </c>
    </row>
    <row r="6" spans="1:8" x14ac:dyDescent="0.25">
      <c r="A6" s="44" t="s">
        <v>109</v>
      </c>
      <c r="B6" s="44" t="s">
        <v>154</v>
      </c>
      <c r="C6" s="44">
        <v>94</v>
      </c>
      <c r="D6" s="44" t="s">
        <v>19</v>
      </c>
      <c r="E6" s="44" t="s">
        <v>151</v>
      </c>
      <c r="F6" s="45" t="s">
        <v>153</v>
      </c>
      <c r="G6" s="44" t="s">
        <v>11</v>
      </c>
      <c r="H6" s="44">
        <v>313</v>
      </c>
    </row>
    <row r="7" spans="1:8" x14ac:dyDescent="0.25">
      <c r="A7" s="44" t="s">
        <v>319</v>
      </c>
      <c r="B7" s="44" t="s">
        <v>346</v>
      </c>
      <c r="C7" s="44">
        <v>94</v>
      </c>
      <c r="D7" s="44" t="s">
        <v>19</v>
      </c>
      <c r="E7" s="44" t="s">
        <v>74</v>
      </c>
      <c r="F7" s="45" t="s">
        <v>347</v>
      </c>
      <c r="G7" s="44" t="s">
        <v>11</v>
      </c>
      <c r="H7" s="44">
        <v>265</v>
      </c>
    </row>
    <row r="8" spans="1:8" x14ac:dyDescent="0.25">
      <c r="A8" s="44" t="s">
        <v>109</v>
      </c>
      <c r="B8" s="44" t="s">
        <v>152</v>
      </c>
      <c r="C8" s="44">
        <v>94</v>
      </c>
      <c r="D8" s="44" t="s">
        <v>26</v>
      </c>
      <c r="E8" s="44" t="s">
        <v>151</v>
      </c>
      <c r="F8" s="45" t="s">
        <v>150</v>
      </c>
      <c r="G8" s="44" t="s">
        <v>63</v>
      </c>
      <c r="H8" s="44">
        <v>55</v>
      </c>
    </row>
    <row r="9" spans="1:8" x14ac:dyDescent="0.25">
      <c r="H9">
        <f>SUM(H1:H8)</f>
        <v>3013</v>
      </c>
    </row>
  </sheetData>
  <sortState ref="A1:H8">
    <sortCondition descending="1" ref="H8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workbookViewId="0">
      <selection activeCell="H31" sqref="H31"/>
    </sheetView>
  </sheetViews>
  <sheetFormatPr defaultRowHeight="15" x14ac:dyDescent="0.25"/>
  <cols>
    <col min="1" max="1" width="12.42578125" customWidth="1"/>
    <col min="2" max="2" width="23" bestFit="1" customWidth="1"/>
    <col min="3" max="3" width="3" bestFit="1" customWidth="1"/>
    <col min="4" max="4" width="4.28515625" bestFit="1" customWidth="1"/>
    <col min="5" max="5" width="10.5703125" bestFit="1" customWidth="1"/>
  </cols>
  <sheetData>
    <row r="1" spans="1:8" x14ac:dyDescent="0.25">
      <c r="A1" t="s">
        <v>31</v>
      </c>
      <c r="B1" t="s">
        <v>27</v>
      </c>
      <c r="C1">
        <v>92</v>
      </c>
      <c r="D1" t="s">
        <v>0</v>
      </c>
      <c r="E1" t="s">
        <v>1</v>
      </c>
      <c r="F1" s="1">
        <v>24.84</v>
      </c>
      <c r="G1" t="s">
        <v>28</v>
      </c>
      <c r="H1">
        <v>676</v>
      </c>
    </row>
    <row r="2" spans="1:8" x14ac:dyDescent="0.25">
      <c r="A2" t="s">
        <v>491</v>
      </c>
      <c r="B2" t="s">
        <v>163</v>
      </c>
      <c r="C2">
        <v>94</v>
      </c>
      <c r="D2" t="s">
        <v>0</v>
      </c>
      <c r="E2" t="s">
        <v>494</v>
      </c>
      <c r="F2" s="1" t="s">
        <v>495</v>
      </c>
      <c r="G2" t="s">
        <v>159</v>
      </c>
      <c r="H2">
        <v>687</v>
      </c>
    </row>
    <row r="3" spans="1:8" x14ac:dyDescent="0.25">
      <c r="A3" t="s">
        <v>225</v>
      </c>
      <c r="B3" t="s">
        <v>230</v>
      </c>
      <c r="C3">
        <v>93</v>
      </c>
      <c r="D3" t="s">
        <v>0</v>
      </c>
      <c r="E3" t="s">
        <v>107</v>
      </c>
      <c r="F3" s="1" t="s">
        <v>231</v>
      </c>
      <c r="G3" t="s">
        <v>159</v>
      </c>
      <c r="H3">
        <v>673</v>
      </c>
    </row>
    <row r="4" spans="1:8" x14ac:dyDescent="0.25">
      <c r="A4" t="s">
        <v>458</v>
      </c>
      <c r="B4" t="s">
        <v>478</v>
      </c>
      <c r="C4">
        <v>93</v>
      </c>
      <c r="D4" t="s">
        <v>0</v>
      </c>
      <c r="E4" t="s">
        <v>1</v>
      </c>
      <c r="F4" s="1" t="s">
        <v>479</v>
      </c>
      <c r="G4" t="s">
        <v>159</v>
      </c>
      <c r="H4">
        <v>666</v>
      </c>
    </row>
    <row r="5" spans="1:8" x14ac:dyDescent="0.25">
      <c r="A5" t="s">
        <v>109</v>
      </c>
      <c r="B5" t="s">
        <v>163</v>
      </c>
      <c r="C5">
        <v>94</v>
      </c>
      <c r="D5" t="s">
        <v>0</v>
      </c>
      <c r="E5" t="s">
        <v>1</v>
      </c>
      <c r="F5" s="1" t="s">
        <v>164</v>
      </c>
      <c r="G5" t="s">
        <v>28</v>
      </c>
      <c r="H5">
        <v>663</v>
      </c>
    </row>
    <row r="6" spans="1:8" x14ac:dyDescent="0.25">
      <c r="A6" t="s">
        <v>491</v>
      </c>
      <c r="B6" t="s">
        <v>27</v>
      </c>
      <c r="C6">
        <v>92</v>
      </c>
      <c r="D6" t="s">
        <v>0</v>
      </c>
      <c r="E6" t="s">
        <v>494</v>
      </c>
      <c r="F6" s="1" t="s">
        <v>496</v>
      </c>
      <c r="G6" t="s">
        <v>28</v>
      </c>
      <c r="H6">
        <v>661</v>
      </c>
    </row>
    <row r="7" spans="1:8" x14ac:dyDescent="0.25">
      <c r="A7" t="s">
        <v>225</v>
      </c>
      <c r="B7" t="s">
        <v>232</v>
      </c>
      <c r="C7">
        <v>97</v>
      </c>
      <c r="D7" t="s">
        <v>3</v>
      </c>
      <c r="E7" t="s">
        <v>107</v>
      </c>
      <c r="F7" s="1" t="s">
        <v>233</v>
      </c>
      <c r="G7" t="s">
        <v>159</v>
      </c>
      <c r="H7">
        <v>654</v>
      </c>
    </row>
    <row r="8" spans="1:8" x14ac:dyDescent="0.25">
      <c r="A8" t="s">
        <v>31</v>
      </c>
      <c r="B8" t="s">
        <v>29</v>
      </c>
      <c r="C8">
        <v>96</v>
      </c>
      <c r="D8" t="s">
        <v>3</v>
      </c>
      <c r="E8" t="s">
        <v>1</v>
      </c>
      <c r="F8" s="1" t="s">
        <v>30</v>
      </c>
      <c r="G8" t="s">
        <v>28</v>
      </c>
      <c r="H8">
        <v>640</v>
      </c>
    </row>
    <row r="9" spans="1:8" x14ac:dyDescent="0.25">
      <c r="A9" t="s">
        <v>402</v>
      </c>
      <c r="B9" t="s">
        <v>447</v>
      </c>
      <c r="C9">
        <v>94</v>
      </c>
      <c r="D9" t="s">
        <v>0</v>
      </c>
      <c r="E9" t="s">
        <v>1</v>
      </c>
      <c r="F9" s="1" t="s">
        <v>448</v>
      </c>
      <c r="G9" t="s">
        <v>28</v>
      </c>
      <c r="H9">
        <v>640</v>
      </c>
    </row>
    <row r="10" spans="1:8" x14ac:dyDescent="0.25">
      <c r="A10" t="s">
        <v>402</v>
      </c>
      <c r="B10" t="s">
        <v>29</v>
      </c>
      <c r="C10">
        <v>96</v>
      </c>
      <c r="D10" t="s">
        <v>3</v>
      </c>
      <c r="E10" t="s">
        <v>1</v>
      </c>
      <c r="F10" s="1" t="s">
        <v>448</v>
      </c>
      <c r="G10" t="s">
        <v>28</v>
      </c>
      <c r="H10">
        <v>640</v>
      </c>
    </row>
    <row r="11" spans="1:8" x14ac:dyDescent="0.25">
      <c r="A11" t="s">
        <v>458</v>
      </c>
      <c r="B11" t="s">
        <v>480</v>
      </c>
      <c r="C11">
        <v>97</v>
      </c>
      <c r="D11" t="s">
        <v>3</v>
      </c>
      <c r="E11" t="s">
        <v>1</v>
      </c>
      <c r="F11" s="1" t="s">
        <v>481</v>
      </c>
      <c r="G11" t="s">
        <v>28</v>
      </c>
      <c r="H11">
        <v>624</v>
      </c>
    </row>
    <row r="12" spans="1:8" x14ac:dyDescent="0.25">
      <c r="A12" t="s">
        <v>319</v>
      </c>
      <c r="B12" t="s">
        <v>325</v>
      </c>
      <c r="C12">
        <v>95</v>
      </c>
      <c r="D12" t="s">
        <v>0</v>
      </c>
      <c r="E12" t="s">
        <v>107</v>
      </c>
      <c r="F12" s="1" t="s">
        <v>326</v>
      </c>
      <c r="G12" t="s">
        <v>28</v>
      </c>
      <c r="H12">
        <v>615</v>
      </c>
    </row>
    <row r="13" spans="1:8" x14ac:dyDescent="0.25">
      <c r="A13" t="s">
        <v>225</v>
      </c>
      <c r="B13" t="s">
        <v>234</v>
      </c>
      <c r="C13">
        <v>93</v>
      </c>
      <c r="D13" t="s">
        <v>0</v>
      </c>
      <c r="E13" t="s">
        <v>107</v>
      </c>
      <c r="F13" s="1" t="s">
        <v>235</v>
      </c>
      <c r="G13" t="s">
        <v>28</v>
      </c>
      <c r="H13">
        <v>613</v>
      </c>
    </row>
    <row r="14" spans="1:8" x14ac:dyDescent="0.25">
      <c r="A14" t="s">
        <v>458</v>
      </c>
      <c r="B14" t="s">
        <v>482</v>
      </c>
      <c r="C14">
        <v>95</v>
      </c>
      <c r="D14" t="s">
        <v>0</v>
      </c>
      <c r="E14" t="s">
        <v>1</v>
      </c>
      <c r="F14" s="1" t="s">
        <v>483</v>
      </c>
      <c r="G14" t="s">
        <v>28</v>
      </c>
      <c r="H14">
        <v>613</v>
      </c>
    </row>
    <row r="15" spans="1:8" x14ac:dyDescent="0.25">
      <c r="A15" t="s">
        <v>319</v>
      </c>
      <c r="B15" t="s">
        <v>327</v>
      </c>
      <c r="C15">
        <v>96</v>
      </c>
      <c r="D15" t="s">
        <v>3</v>
      </c>
      <c r="E15" t="s">
        <v>107</v>
      </c>
      <c r="F15" s="1" t="s">
        <v>328</v>
      </c>
      <c r="G15" t="s">
        <v>28</v>
      </c>
      <c r="H15">
        <v>611</v>
      </c>
    </row>
    <row r="16" spans="1:8" x14ac:dyDescent="0.25">
      <c r="A16" t="s">
        <v>402</v>
      </c>
      <c r="B16" t="s">
        <v>449</v>
      </c>
      <c r="C16">
        <v>94</v>
      </c>
      <c r="D16" t="s">
        <v>0</v>
      </c>
      <c r="E16" t="s">
        <v>1</v>
      </c>
      <c r="F16" s="1" t="s">
        <v>450</v>
      </c>
      <c r="G16" t="s">
        <v>4</v>
      </c>
      <c r="H16">
        <v>608</v>
      </c>
    </row>
    <row r="17" spans="1:8" x14ac:dyDescent="0.25">
      <c r="A17" t="s">
        <v>402</v>
      </c>
      <c r="B17" t="s">
        <v>165</v>
      </c>
      <c r="C17">
        <v>93</v>
      </c>
      <c r="D17" t="s">
        <v>3</v>
      </c>
      <c r="E17" t="s">
        <v>1</v>
      </c>
      <c r="F17" s="1" t="s">
        <v>451</v>
      </c>
      <c r="G17" t="s">
        <v>4</v>
      </c>
      <c r="H17">
        <v>607</v>
      </c>
    </row>
    <row r="18" spans="1:8" x14ac:dyDescent="0.25">
      <c r="A18" s="2" t="s">
        <v>300</v>
      </c>
      <c r="B18" s="2" t="s">
        <v>307</v>
      </c>
      <c r="C18" s="2">
        <v>94</v>
      </c>
      <c r="D18" s="2" t="s">
        <v>0</v>
      </c>
      <c r="E18" s="2" t="s">
        <v>107</v>
      </c>
      <c r="F18" s="3" t="s">
        <v>308</v>
      </c>
      <c r="G18" s="2" t="s">
        <v>28</v>
      </c>
      <c r="H18" s="2">
        <v>602</v>
      </c>
    </row>
    <row r="19" spans="1:8" x14ac:dyDescent="0.25">
      <c r="A19" s="2" t="s">
        <v>458</v>
      </c>
      <c r="B19" s="2" t="s">
        <v>484</v>
      </c>
      <c r="C19" s="2">
        <v>93</v>
      </c>
      <c r="D19" s="2" t="s">
        <v>0</v>
      </c>
      <c r="E19" s="2" t="s">
        <v>1</v>
      </c>
      <c r="F19" s="3" t="s">
        <v>485</v>
      </c>
      <c r="G19" s="2" t="s">
        <v>28</v>
      </c>
      <c r="H19" s="2">
        <v>597</v>
      </c>
    </row>
    <row r="20" spans="1:8" x14ac:dyDescent="0.25">
      <c r="A20" s="18" t="s">
        <v>366</v>
      </c>
      <c r="B20" s="18" t="s">
        <v>106</v>
      </c>
      <c r="C20" s="18">
        <v>95</v>
      </c>
      <c r="D20" s="18" t="s">
        <v>0</v>
      </c>
      <c r="E20" s="18" t="s">
        <v>1</v>
      </c>
      <c r="F20" s="19" t="s">
        <v>373</v>
      </c>
      <c r="G20" s="18" t="s">
        <v>28</v>
      </c>
      <c r="H20" s="18">
        <v>596</v>
      </c>
    </row>
    <row r="21" spans="1:8" x14ac:dyDescent="0.25">
      <c r="A21" s="18" t="s">
        <v>109</v>
      </c>
      <c r="B21" s="18" t="s">
        <v>165</v>
      </c>
      <c r="C21" s="18">
        <v>93</v>
      </c>
      <c r="D21" s="18" t="s">
        <v>3</v>
      </c>
      <c r="E21" s="18" t="s">
        <v>1</v>
      </c>
      <c r="F21" s="19" t="s">
        <v>155</v>
      </c>
      <c r="G21" s="18" t="s">
        <v>28</v>
      </c>
      <c r="H21" s="18">
        <v>595</v>
      </c>
    </row>
    <row r="22" spans="1:8" x14ac:dyDescent="0.25">
      <c r="A22" s="18" t="s">
        <v>491</v>
      </c>
      <c r="B22" s="18" t="s">
        <v>166</v>
      </c>
      <c r="C22" s="18">
        <v>96</v>
      </c>
      <c r="D22" s="18" t="s">
        <v>3</v>
      </c>
      <c r="E22" s="18" t="s">
        <v>494</v>
      </c>
      <c r="F22" s="19" t="s">
        <v>497</v>
      </c>
      <c r="G22" s="18" t="s">
        <v>28</v>
      </c>
      <c r="H22" s="18">
        <v>582</v>
      </c>
    </row>
    <row r="23" spans="1:8" x14ac:dyDescent="0.25">
      <c r="A23" s="18" t="s">
        <v>109</v>
      </c>
      <c r="B23" s="18" t="s">
        <v>166</v>
      </c>
      <c r="C23" s="18">
        <v>96</v>
      </c>
      <c r="D23" s="18" t="s">
        <v>3</v>
      </c>
      <c r="E23" s="18" t="s">
        <v>1</v>
      </c>
      <c r="F23" s="19" t="s">
        <v>167</v>
      </c>
      <c r="G23" s="18" t="s">
        <v>4</v>
      </c>
      <c r="H23" s="18">
        <v>575</v>
      </c>
    </row>
    <row r="24" spans="1:8" x14ac:dyDescent="0.25">
      <c r="A24" s="42" t="s">
        <v>109</v>
      </c>
      <c r="B24" s="42" t="s">
        <v>168</v>
      </c>
      <c r="C24" s="42">
        <v>94</v>
      </c>
      <c r="D24" s="42" t="s">
        <v>0</v>
      </c>
      <c r="E24" s="42" t="s">
        <v>1</v>
      </c>
      <c r="F24" s="43" t="s">
        <v>167</v>
      </c>
      <c r="G24" s="42" t="s">
        <v>4</v>
      </c>
      <c r="H24" s="42">
        <v>575</v>
      </c>
    </row>
    <row r="25" spans="1:8" x14ac:dyDescent="0.25">
      <c r="A25" s="44" t="s">
        <v>225</v>
      </c>
      <c r="B25" s="44" t="s">
        <v>165</v>
      </c>
      <c r="C25" s="44">
        <v>93</v>
      </c>
      <c r="D25" s="44" t="s">
        <v>3</v>
      </c>
      <c r="E25" s="44" t="s">
        <v>107</v>
      </c>
      <c r="F25" s="45" t="s">
        <v>236</v>
      </c>
      <c r="G25" s="44" t="s">
        <v>4</v>
      </c>
      <c r="H25" s="44">
        <v>559</v>
      </c>
    </row>
    <row r="26" spans="1:8" x14ac:dyDescent="0.25">
      <c r="A26" s="44" t="s">
        <v>66</v>
      </c>
      <c r="B26" s="44" t="s">
        <v>106</v>
      </c>
      <c r="C26" s="44">
        <v>95</v>
      </c>
      <c r="D26" s="44" t="s">
        <v>0</v>
      </c>
      <c r="E26" s="44" t="s">
        <v>107</v>
      </c>
      <c r="F26" s="45" t="s">
        <v>108</v>
      </c>
      <c r="G26" s="44" t="s">
        <v>4</v>
      </c>
      <c r="H26" s="44">
        <v>556</v>
      </c>
    </row>
    <row r="27" spans="1:8" x14ac:dyDescent="0.25">
      <c r="B27" s="44" t="s">
        <v>360</v>
      </c>
      <c r="F27" t="s">
        <v>188</v>
      </c>
      <c r="H27">
        <f>1294/2</f>
        <v>647</v>
      </c>
    </row>
    <row r="28" spans="1:8" x14ac:dyDescent="0.25">
      <c r="B28" s="44" t="s">
        <v>361</v>
      </c>
      <c r="F28" s="44" t="s">
        <v>353</v>
      </c>
      <c r="H28" s="44">
        <f>1358/2</f>
        <v>679</v>
      </c>
    </row>
    <row r="29" spans="1:8" x14ac:dyDescent="0.25">
      <c r="B29" s="44" t="s">
        <v>364</v>
      </c>
      <c r="F29" t="s">
        <v>350</v>
      </c>
      <c r="H29" s="44">
        <f>1108/2</f>
        <v>554</v>
      </c>
    </row>
    <row r="30" spans="1:8" x14ac:dyDescent="0.25">
      <c r="B30" s="44" t="s">
        <v>365</v>
      </c>
      <c r="F30" s="44" t="s">
        <v>504</v>
      </c>
      <c r="H30" s="44">
        <f>1348/2</f>
        <v>674</v>
      </c>
    </row>
    <row r="31" spans="1:8" x14ac:dyDescent="0.25">
      <c r="H31">
        <f>SUM(H1:H30)</f>
        <v>18682</v>
      </c>
    </row>
  </sheetData>
  <sortState ref="A2:H26">
    <sortCondition descending="1" ref="H33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workbookViewId="0">
      <selection activeCell="H31" sqref="H31"/>
    </sheetView>
  </sheetViews>
  <sheetFormatPr defaultRowHeight="15" x14ac:dyDescent="0.25"/>
  <cols>
    <col min="1" max="1" width="10.5703125" bestFit="1" customWidth="1"/>
    <col min="2" max="2" width="24.42578125" bestFit="1" customWidth="1"/>
    <col min="3" max="3" width="3" bestFit="1" customWidth="1"/>
    <col min="4" max="4" width="4.28515625" bestFit="1" customWidth="1"/>
    <col min="7" max="7" width="5.42578125" customWidth="1"/>
  </cols>
  <sheetData>
    <row r="1" spans="1:8" x14ac:dyDescent="0.25">
      <c r="A1" t="s">
        <v>458</v>
      </c>
      <c r="B1" t="s">
        <v>294</v>
      </c>
      <c r="C1">
        <v>93</v>
      </c>
      <c r="D1" t="s">
        <v>0</v>
      </c>
      <c r="E1" t="s">
        <v>6</v>
      </c>
      <c r="F1" s="1" t="s">
        <v>471</v>
      </c>
      <c r="G1" t="s">
        <v>159</v>
      </c>
      <c r="H1">
        <v>729</v>
      </c>
    </row>
    <row r="2" spans="1:8" x14ac:dyDescent="0.25">
      <c r="A2" t="s">
        <v>458</v>
      </c>
      <c r="B2" t="s">
        <v>472</v>
      </c>
      <c r="C2">
        <v>94</v>
      </c>
      <c r="D2" t="s">
        <v>0</v>
      </c>
      <c r="E2" t="s">
        <v>6</v>
      </c>
      <c r="F2" s="1" t="s">
        <v>473</v>
      </c>
      <c r="G2" t="s">
        <v>159</v>
      </c>
      <c r="H2">
        <v>713</v>
      </c>
    </row>
    <row r="3" spans="1:8" x14ac:dyDescent="0.25">
      <c r="A3" t="s">
        <v>225</v>
      </c>
      <c r="B3" t="s">
        <v>252</v>
      </c>
      <c r="C3">
        <v>93</v>
      </c>
      <c r="D3" t="s">
        <v>0</v>
      </c>
      <c r="E3" t="s">
        <v>253</v>
      </c>
      <c r="F3" s="1" t="s">
        <v>254</v>
      </c>
      <c r="G3" t="s">
        <v>159</v>
      </c>
      <c r="H3">
        <v>712</v>
      </c>
    </row>
    <row r="4" spans="1:8" x14ac:dyDescent="0.25">
      <c r="A4" t="s">
        <v>225</v>
      </c>
      <c r="B4" t="s">
        <v>128</v>
      </c>
      <c r="C4">
        <v>94</v>
      </c>
      <c r="D4" t="s">
        <v>0</v>
      </c>
      <c r="E4" t="s">
        <v>253</v>
      </c>
      <c r="F4" s="1" t="s">
        <v>254</v>
      </c>
      <c r="G4" t="s">
        <v>159</v>
      </c>
      <c r="H4">
        <v>712</v>
      </c>
    </row>
    <row r="5" spans="1:8" x14ac:dyDescent="0.25">
      <c r="A5" t="s">
        <v>458</v>
      </c>
      <c r="B5" t="s">
        <v>474</v>
      </c>
      <c r="C5">
        <v>94</v>
      </c>
      <c r="D5" t="s">
        <v>0</v>
      </c>
      <c r="E5" t="s">
        <v>6</v>
      </c>
      <c r="F5" s="1" t="s">
        <v>475</v>
      </c>
      <c r="G5" t="s">
        <v>159</v>
      </c>
      <c r="H5">
        <v>685</v>
      </c>
    </row>
    <row r="6" spans="1:8" x14ac:dyDescent="0.25">
      <c r="A6" t="s">
        <v>225</v>
      </c>
      <c r="B6" t="s">
        <v>52</v>
      </c>
      <c r="C6">
        <v>94</v>
      </c>
      <c r="D6" t="s">
        <v>0</v>
      </c>
      <c r="E6" t="s">
        <v>253</v>
      </c>
      <c r="F6" s="1" t="s">
        <v>255</v>
      </c>
      <c r="G6" t="s">
        <v>159</v>
      </c>
      <c r="H6">
        <v>666</v>
      </c>
    </row>
    <row r="7" spans="1:8" x14ac:dyDescent="0.25">
      <c r="A7" t="s">
        <v>31</v>
      </c>
      <c r="B7" t="s">
        <v>50</v>
      </c>
      <c r="C7">
        <v>95</v>
      </c>
      <c r="D7" t="s">
        <v>0</v>
      </c>
      <c r="E7" t="s">
        <v>6</v>
      </c>
      <c r="F7" s="1" t="s">
        <v>30</v>
      </c>
      <c r="G7" t="s">
        <v>28</v>
      </c>
      <c r="H7">
        <v>640</v>
      </c>
    </row>
    <row r="8" spans="1:8" x14ac:dyDescent="0.25">
      <c r="A8" t="s">
        <v>491</v>
      </c>
      <c r="B8" t="s">
        <v>50</v>
      </c>
      <c r="C8">
        <v>95</v>
      </c>
      <c r="D8" t="s">
        <v>0</v>
      </c>
      <c r="E8" t="s">
        <v>278</v>
      </c>
      <c r="F8" s="1" t="s">
        <v>500</v>
      </c>
      <c r="G8" t="s">
        <v>28</v>
      </c>
      <c r="H8">
        <v>640</v>
      </c>
    </row>
    <row r="9" spans="1:8" x14ac:dyDescent="0.25">
      <c r="A9" t="s">
        <v>109</v>
      </c>
      <c r="B9" t="s">
        <v>128</v>
      </c>
      <c r="C9">
        <v>94</v>
      </c>
      <c r="D9" t="s">
        <v>0</v>
      </c>
      <c r="E9" t="s">
        <v>6</v>
      </c>
      <c r="F9" s="1" t="s">
        <v>129</v>
      </c>
      <c r="G9" t="s">
        <v>28</v>
      </c>
      <c r="H9">
        <v>630</v>
      </c>
    </row>
    <row r="10" spans="1:8" x14ac:dyDescent="0.25">
      <c r="A10" t="s">
        <v>31</v>
      </c>
      <c r="B10" t="s">
        <v>51</v>
      </c>
      <c r="C10">
        <v>96</v>
      </c>
      <c r="D10" t="s">
        <v>0</v>
      </c>
      <c r="E10" t="s">
        <v>6</v>
      </c>
      <c r="F10" s="1">
        <v>25.55</v>
      </c>
      <c r="G10" t="s">
        <v>28</v>
      </c>
      <c r="H10">
        <v>621</v>
      </c>
    </row>
    <row r="11" spans="1:8" x14ac:dyDescent="0.25">
      <c r="A11" t="s">
        <v>31</v>
      </c>
      <c r="B11" t="s">
        <v>52</v>
      </c>
      <c r="C11">
        <v>94</v>
      </c>
      <c r="D11" t="s">
        <v>0</v>
      </c>
      <c r="E11" t="s">
        <v>6</v>
      </c>
      <c r="F11" s="1">
        <v>25.77</v>
      </c>
      <c r="G11" t="s">
        <v>28</v>
      </c>
      <c r="H11">
        <v>605</v>
      </c>
    </row>
    <row r="12" spans="1:8" x14ac:dyDescent="0.25">
      <c r="A12" t="s">
        <v>109</v>
      </c>
      <c r="B12" t="s">
        <v>50</v>
      </c>
      <c r="C12">
        <v>95</v>
      </c>
      <c r="D12" t="s">
        <v>0</v>
      </c>
      <c r="E12" t="s">
        <v>6</v>
      </c>
      <c r="F12" s="1" t="s">
        <v>130</v>
      </c>
      <c r="G12" t="s">
        <v>28</v>
      </c>
      <c r="H12">
        <v>601</v>
      </c>
    </row>
    <row r="13" spans="1:8" x14ac:dyDescent="0.25">
      <c r="A13" t="s">
        <v>491</v>
      </c>
      <c r="B13" t="s">
        <v>131</v>
      </c>
      <c r="C13">
        <v>94</v>
      </c>
      <c r="D13" t="s">
        <v>0</v>
      </c>
      <c r="E13" t="s">
        <v>278</v>
      </c>
      <c r="F13" s="1" t="s">
        <v>501</v>
      </c>
      <c r="G13" t="s">
        <v>28</v>
      </c>
      <c r="H13">
        <v>598</v>
      </c>
    </row>
    <row r="14" spans="1:8" x14ac:dyDescent="0.25">
      <c r="A14" t="s">
        <v>491</v>
      </c>
      <c r="B14" t="s">
        <v>51</v>
      </c>
      <c r="C14">
        <v>96</v>
      </c>
      <c r="D14" t="s">
        <v>0</v>
      </c>
      <c r="E14" t="s">
        <v>278</v>
      </c>
      <c r="F14" s="1" t="s">
        <v>502</v>
      </c>
      <c r="G14" t="s">
        <v>28</v>
      </c>
      <c r="H14">
        <v>597</v>
      </c>
    </row>
    <row r="15" spans="1:8" x14ac:dyDescent="0.25">
      <c r="A15" t="s">
        <v>66</v>
      </c>
      <c r="B15" t="s">
        <v>8</v>
      </c>
      <c r="C15">
        <v>96</v>
      </c>
      <c r="D15" t="s">
        <v>3</v>
      </c>
      <c r="E15" t="s">
        <v>90</v>
      </c>
      <c r="F15" s="1" t="s">
        <v>91</v>
      </c>
      <c r="G15" t="s">
        <v>4</v>
      </c>
      <c r="H15">
        <v>571</v>
      </c>
    </row>
    <row r="16" spans="1:8" x14ac:dyDescent="0.25">
      <c r="A16" t="s">
        <v>366</v>
      </c>
      <c r="B16" t="s">
        <v>8</v>
      </c>
      <c r="C16">
        <v>96</v>
      </c>
      <c r="D16" t="s">
        <v>3</v>
      </c>
      <c r="E16" t="s">
        <v>6</v>
      </c>
      <c r="F16" s="1" t="s">
        <v>381</v>
      </c>
      <c r="G16" t="s">
        <v>4</v>
      </c>
      <c r="H16">
        <v>565</v>
      </c>
    </row>
    <row r="17" spans="1:8" x14ac:dyDescent="0.25">
      <c r="A17" t="s">
        <v>283</v>
      </c>
      <c r="B17" t="s">
        <v>292</v>
      </c>
      <c r="C17">
        <v>94</v>
      </c>
      <c r="D17" t="s">
        <v>0</v>
      </c>
      <c r="E17" t="s">
        <v>253</v>
      </c>
      <c r="F17" s="1" t="s">
        <v>293</v>
      </c>
      <c r="G17" t="s">
        <v>28</v>
      </c>
      <c r="H17">
        <v>561</v>
      </c>
    </row>
    <row r="18" spans="1:8" x14ac:dyDescent="0.25">
      <c r="A18" s="26" t="s">
        <v>366</v>
      </c>
      <c r="B18" s="26" t="s">
        <v>7</v>
      </c>
      <c r="C18" s="26">
        <v>96</v>
      </c>
      <c r="D18" s="26" t="s">
        <v>0</v>
      </c>
      <c r="E18" s="26" t="s">
        <v>6</v>
      </c>
      <c r="F18" s="27" t="s">
        <v>382</v>
      </c>
      <c r="G18" s="26" t="s">
        <v>4</v>
      </c>
      <c r="H18" s="26">
        <v>559</v>
      </c>
    </row>
    <row r="19" spans="1:8" x14ac:dyDescent="0.25">
      <c r="A19" s="26" t="s">
        <v>31</v>
      </c>
      <c r="B19" s="26" t="s">
        <v>53</v>
      </c>
      <c r="C19" s="26">
        <v>94</v>
      </c>
      <c r="D19" s="26" t="s">
        <v>3</v>
      </c>
      <c r="E19" s="26" t="s">
        <v>6</v>
      </c>
      <c r="F19" s="27">
        <v>26.49</v>
      </c>
      <c r="G19" s="26" t="s">
        <v>4</v>
      </c>
      <c r="H19" s="26">
        <v>557</v>
      </c>
    </row>
    <row r="20" spans="1:8" x14ac:dyDescent="0.25">
      <c r="A20" s="26" t="s">
        <v>109</v>
      </c>
      <c r="B20" s="26" t="s">
        <v>131</v>
      </c>
      <c r="C20" s="26">
        <v>94</v>
      </c>
      <c r="D20" s="26" t="s">
        <v>0</v>
      </c>
      <c r="E20" s="26" t="s">
        <v>6</v>
      </c>
      <c r="F20" s="27" t="s">
        <v>132</v>
      </c>
      <c r="G20" s="26" t="s">
        <v>4</v>
      </c>
      <c r="H20" s="26">
        <v>556</v>
      </c>
    </row>
    <row r="21" spans="1:8" x14ac:dyDescent="0.25">
      <c r="A21" s="40" t="s">
        <v>402</v>
      </c>
      <c r="B21" s="40" t="s">
        <v>425</v>
      </c>
      <c r="C21" s="40">
        <v>95</v>
      </c>
      <c r="D21" s="40" t="s">
        <v>3</v>
      </c>
      <c r="E21" s="40" t="s">
        <v>6</v>
      </c>
      <c r="F21" s="41" t="s">
        <v>426</v>
      </c>
      <c r="G21" s="40" t="s">
        <v>4</v>
      </c>
      <c r="H21" s="40">
        <v>555</v>
      </c>
    </row>
    <row r="22" spans="1:8" x14ac:dyDescent="0.25">
      <c r="A22" s="44" t="s">
        <v>402</v>
      </c>
      <c r="B22" s="44" t="s">
        <v>427</v>
      </c>
      <c r="C22" s="44">
        <v>93</v>
      </c>
      <c r="D22" s="44" t="s">
        <v>3</v>
      </c>
      <c r="E22" s="44" t="s">
        <v>6</v>
      </c>
      <c r="F22" s="45" t="s">
        <v>428</v>
      </c>
      <c r="G22" s="44" t="s">
        <v>4</v>
      </c>
      <c r="H22" s="44">
        <v>553</v>
      </c>
    </row>
    <row r="23" spans="1:8" x14ac:dyDescent="0.25">
      <c r="A23" s="44" t="s">
        <v>319</v>
      </c>
      <c r="B23" s="44" t="s">
        <v>335</v>
      </c>
      <c r="C23" s="44">
        <v>95</v>
      </c>
      <c r="D23" s="44" t="s">
        <v>0</v>
      </c>
      <c r="E23" s="44" t="s">
        <v>90</v>
      </c>
      <c r="F23" s="45" t="s">
        <v>336</v>
      </c>
      <c r="G23" s="44" t="s">
        <v>28</v>
      </c>
      <c r="H23" s="44">
        <v>552</v>
      </c>
    </row>
    <row r="24" spans="1:8" x14ac:dyDescent="0.25">
      <c r="A24" s="44" t="s">
        <v>271</v>
      </c>
      <c r="B24" s="44" t="s">
        <v>277</v>
      </c>
      <c r="C24" s="44">
        <v>93</v>
      </c>
      <c r="D24" s="44" t="s">
        <v>0</v>
      </c>
      <c r="E24" s="44" t="s">
        <v>278</v>
      </c>
      <c r="F24" s="45" t="s">
        <v>279</v>
      </c>
      <c r="G24" s="44" t="s">
        <v>4</v>
      </c>
      <c r="H24" s="44">
        <v>549</v>
      </c>
    </row>
    <row r="25" spans="1:8" x14ac:dyDescent="0.25">
      <c r="A25" s="44" t="s">
        <v>9</v>
      </c>
      <c r="B25" s="44" t="s">
        <v>8</v>
      </c>
      <c r="C25" s="44">
        <v>96</v>
      </c>
      <c r="D25" s="44" t="s">
        <v>3</v>
      </c>
      <c r="E25" s="44" t="s">
        <v>6</v>
      </c>
      <c r="F25" s="45">
        <v>29.95</v>
      </c>
      <c r="G25" s="44" t="s">
        <v>4</v>
      </c>
      <c r="H25" s="44">
        <v>539</v>
      </c>
    </row>
    <row r="26" spans="1:8" x14ac:dyDescent="0.25">
      <c r="A26" s="44" t="s">
        <v>109</v>
      </c>
      <c r="B26" s="44" t="s">
        <v>51</v>
      </c>
      <c r="C26" s="44">
        <v>96</v>
      </c>
      <c r="D26" s="44" t="s">
        <v>0</v>
      </c>
      <c r="E26" s="44" t="s">
        <v>6</v>
      </c>
      <c r="F26" s="45" t="s">
        <v>133</v>
      </c>
      <c r="G26" s="44" t="s">
        <v>4</v>
      </c>
      <c r="H26" s="44">
        <v>530</v>
      </c>
    </row>
    <row r="27" spans="1:8" x14ac:dyDescent="0.25">
      <c r="B27" t="s">
        <v>360</v>
      </c>
      <c r="F27" t="s">
        <v>189</v>
      </c>
      <c r="H27">
        <f>1224/2</f>
        <v>612</v>
      </c>
    </row>
    <row r="28" spans="1:8" x14ac:dyDescent="0.25">
      <c r="B28" s="44" t="s">
        <v>361</v>
      </c>
      <c r="F28" s="44" t="s">
        <v>354</v>
      </c>
      <c r="H28" s="44">
        <f>1334/2</f>
        <v>667</v>
      </c>
    </row>
    <row r="29" spans="1:8" x14ac:dyDescent="0.25">
      <c r="B29" s="44" t="s">
        <v>364</v>
      </c>
      <c r="F29" s="44" t="s">
        <v>349</v>
      </c>
      <c r="H29" s="44">
        <f>1168/2</f>
        <v>584</v>
      </c>
    </row>
    <row r="30" spans="1:8" x14ac:dyDescent="0.25">
      <c r="B30" t="s">
        <v>365</v>
      </c>
      <c r="F30" s="44" t="s">
        <v>503</v>
      </c>
      <c r="H30" s="44">
        <f>1300/2</f>
        <v>650</v>
      </c>
    </row>
    <row r="31" spans="1:8" x14ac:dyDescent="0.25">
      <c r="H31">
        <f>SUM(H1:H30)</f>
        <v>18309</v>
      </c>
    </row>
  </sheetData>
  <sortState ref="A1:H26">
    <sortCondition descending="1" ref="H32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workbookViewId="0">
      <selection activeCell="H30" sqref="H30"/>
    </sheetView>
  </sheetViews>
  <sheetFormatPr defaultRowHeight="15" x14ac:dyDescent="0.25"/>
  <cols>
    <col min="1" max="1" width="10.5703125" bestFit="1" customWidth="1"/>
    <col min="2" max="2" width="24.42578125" bestFit="1" customWidth="1"/>
    <col min="3" max="3" width="3" bestFit="1" customWidth="1"/>
    <col min="4" max="4" width="4.28515625" bestFit="1" customWidth="1"/>
    <col min="5" max="5" width="10.85546875" bestFit="1" customWidth="1"/>
    <col min="6" max="6" width="8" bestFit="1" customWidth="1"/>
    <col min="7" max="7" width="5.140625" bestFit="1" customWidth="1"/>
    <col min="8" max="8" width="6" bestFit="1" customWidth="1"/>
  </cols>
  <sheetData>
    <row r="1" spans="1:8" x14ac:dyDescent="0.25">
      <c r="A1" t="s">
        <v>31</v>
      </c>
      <c r="B1" t="s">
        <v>59</v>
      </c>
      <c r="C1">
        <v>94</v>
      </c>
      <c r="D1" t="s">
        <v>0</v>
      </c>
      <c r="E1" t="s">
        <v>16</v>
      </c>
      <c r="F1" s="1">
        <v>26.72</v>
      </c>
      <c r="G1" t="s">
        <v>4</v>
      </c>
      <c r="H1">
        <v>543</v>
      </c>
    </row>
    <row r="2" spans="1:8" x14ac:dyDescent="0.25">
      <c r="A2" t="s">
        <v>283</v>
      </c>
      <c r="B2" t="s">
        <v>295</v>
      </c>
      <c r="C2">
        <v>94</v>
      </c>
      <c r="D2" t="s">
        <v>0</v>
      </c>
      <c r="E2" t="s">
        <v>257</v>
      </c>
      <c r="F2" s="1" t="s">
        <v>296</v>
      </c>
      <c r="G2" t="s">
        <v>28</v>
      </c>
      <c r="H2">
        <v>631</v>
      </c>
    </row>
    <row r="3" spans="1:8" x14ac:dyDescent="0.25">
      <c r="A3" t="s">
        <v>458</v>
      </c>
      <c r="B3" t="s">
        <v>467</v>
      </c>
      <c r="C3">
        <v>95</v>
      </c>
      <c r="D3" t="s">
        <v>3</v>
      </c>
      <c r="E3" t="s">
        <v>16</v>
      </c>
      <c r="F3" s="1" t="s">
        <v>468</v>
      </c>
      <c r="G3" t="s">
        <v>28</v>
      </c>
      <c r="H3">
        <v>603</v>
      </c>
    </row>
    <row r="4" spans="1:8" x14ac:dyDescent="0.25">
      <c r="A4" t="s">
        <v>283</v>
      </c>
      <c r="B4" t="s">
        <v>183</v>
      </c>
      <c r="C4">
        <v>96</v>
      </c>
      <c r="D4" t="s">
        <v>3</v>
      </c>
      <c r="E4" t="s">
        <v>257</v>
      </c>
      <c r="F4" s="1" t="s">
        <v>297</v>
      </c>
      <c r="G4" t="s">
        <v>28</v>
      </c>
      <c r="H4">
        <v>594</v>
      </c>
    </row>
    <row r="5" spans="1:8" x14ac:dyDescent="0.25">
      <c r="A5" t="s">
        <v>402</v>
      </c>
      <c r="B5" t="s">
        <v>414</v>
      </c>
      <c r="C5">
        <v>96</v>
      </c>
      <c r="D5" t="s">
        <v>3</v>
      </c>
      <c r="E5" t="s">
        <v>16</v>
      </c>
      <c r="F5" s="1" t="s">
        <v>415</v>
      </c>
      <c r="G5" t="s">
        <v>4</v>
      </c>
      <c r="H5">
        <v>563</v>
      </c>
    </row>
    <row r="6" spans="1:8" x14ac:dyDescent="0.25">
      <c r="A6" t="s">
        <v>178</v>
      </c>
      <c r="B6" t="s">
        <v>183</v>
      </c>
      <c r="C6">
        <v>96</v>
      </c>
      <c r="D6" t="s">
        <v>3</v>
      </c>
      <c r="E6" t="s">
        <v>81</v>
      </c>
      <c r="F6" s="1" t="s">
        <v>184</v>
      </c>
      <c r="G6" t="s">
        <v>28</v>
      </c>
      <c r="H6">
        <v>541</v>
      </c>
    </row>
    <row r="7" spans="1:8" x14ac:dyDescent="0.25">
      <c r="A7" t="s">
        <v>366</v>
      </c>
      <c r="B7" t="s">
        <v>17</v>
      </c>
      <c r="C7">
        <v>97</v>
      </c>
      <c r="D7" t="s">
        <v>0</v>
      </c>
      <c r="E7" t="s">
        <v>16</v>
      </c>
      <c r="F7" s="1" t="s">
        <v>388</v>
      </c>
      <c r="G7" t="s">
        <v>4</v>
      </c>
      <c r="H7">
        <v>530</v>
      </c>
    </row>
    <row r="8" spans="1:8" x14ac:dyDescent="0.25">
      <c r="A8" t="s">
        <v>225</v>
      </c>
      <c r="B8" t="s">
        <v>134</v>
      </c>
      <c r="C8">
        <v>95</v>
      </c>
      <c r="D8" t="s">
        <v>3</v>
      </c>
      <c r="E8" t="s">
        <v>257</v>
      </c>
      <c r="F8" s="1" t="s">
        <v>258</v>
      </c>
      <c r="G8" t="s">
        <v>4</v>
      </c>
      <c r="H8">
        <v>512</v>
      </c>
    </row>
    <row r="9" spans="1:8" x14ac:dyDescent="0.25">
      <c r="A9" t="s">
        <v>300</v>
      </c>
      <c r="B9" t="s">
        <v>317</v>
      </c>
      <c r="C9">
        <v>97</v>
      </c>
      <c r="D9" t="s">
        <v>0</v>
      </c>
      <c r="E9" t="s">
        <v>257</v>
      </c>
      <c r="F9" s="1" t="s">
        <v>318</v>
      </c>
      <c r="G9" t="s">
        <v>4</v>
      </c>
      <c r="H9">
        <v>499</v>
      </c>
    </row>
    <row r="10" spans="1:8" x14ac:dyDescent="0.25">
      <c r="A10" t="s">
        <v>402</v>
      </c>
      <c r="B10" t="s">
        <v>416</v>
      </c>
      <c r="C10">
        <v>96</v>
      </c>
      <c r="D10" t="s">
        <v>3</v>
      </c>
      <c r="E10" t="s">
        <v>16</v>
      </c>
      <c r="F10" s="1" t="s">
        <v>417</v>
      </c>
      <c r="G10" t="s">
        <v>2</v>
      </c>
      <c r="H10">
        <v>495</v>
      </c>
    </row>
    <row r="11" spans="1:8" x14ac:dyDescent="0.25">
      <c r="A11" t="s">
        <v>402</v>
      </c>
      <c r="B11" t="s">
        <v>62</v>
      </c>
      <c r="C11">
        <v>95</v>
      </c>
      <c r="D11" t="s">
        <v>3</v>
      </c>
      <c r="E11" t="s">
        <v>16</v>
      </c>
      <c r="F11" s="1" t="s">
        <v>418</v>
      </c>
      <c r="G11" t="s">
        <v>2</v>
      </c>
      <c r="H11">
        <v>488</v>
      </c>
    </row>
    <row r="12" spans="1:8" x14ac:dyDescent="0.25">
      <c r="A12" s="30" t="s">
        <v>109</v>
      </c>
      <c r="B12" s="30" t="s">
        <v>134</v>
      </c>
      <c r="C12" s="30">
        <v>95</v>
      </c>
      <c r="D12" s="30" t="s">
        <v>3</v>
      </c>
      <c r="E12" s="30" t="s">
        <v>16</v>
      </c>
      <c r="F12" s="31" t="s">
        <v>135</v>
      </c>
      <c r="G12" s="30" t="s">
        <v>2</v>
      </c>
      <c r="H12" s="30">
        <v>481</v>
      </c>
    </row>
    <row r="13" spans="1:8" x14ac:dyDescent="0.25">
      <c r="A13" s="30" t="s">
        <v>402</v>
      </c>
      <c r="B13" s="30" t="s">
        <v>419</v>
      </c>
      <c r="C13" s="30">
        <v>94</v>
      </c>
      <c r="D13" s="30" t="s">
        <v>0</v>
      </c>
      <c r="E13" s="30" t="s">
        <v>16</v>
      </c>
      <c r="F13" s="31" t="s">
        <v>420</v>
      </c>
      <c r="G13" s="30" t="s">
        <v>2</v>
      </c>
      <c r="H13" s="30">
        <v>480</v>
      </c>
    </row>
    <row r="14" spans="1:8" x14ac:dyDescent="0.25">
      <c r="A14" s="30" t="s">
        <v>9</v>
      </c>
      <c r="B14" s="30" t="s">
        <v>17</v>
      </c>
      <c r="C14" s="30">
        <v>97</v>
      </c>
      <c r="D14" s="30" t="s">
        <v>0</v>
      </c>
      <c r="E14" s="30" t="s">
        <v>16</v>
      </c>
      <c r="F14" s="31">
        <v>31.32</v>
      </c>
      <c r="G14" s="30" t="s">
        <v>4</v>
      </c>
      <c r="H14" s="30">
        <v>472</v>
      </c>
    </row>
    <row r="15" spans="1:8" x14ac:dyDescent="0.25">
      <c r="A15" s="30" t="s">
        <v>109</v>
      </c>
      <c r="B15" s="30" t="s">
        <v>60</v>
      </c>
      <c r="C15" s="30">
        <v>95</v>
      </c>
      <c r="D15" s="30" t="s">
        <v>3</v>
      </c>
      <c r="E15" s="30" t="s">
        <v>16</v>
      </c>
      <c r="F15" s="31" t="s">
        <v>136</v>
      </c>
      <c r="G15" s="30" t="s">
        <v>2</v>
      </c>
      <c r="H15" s="30">
        <v>471</v>
      </c>
    </row>
    <row r="16" spans="1:8" x14ac:dyDescent="0.25">
      <c r="A16" s="44" t="s">
        <v>109</v>
      </c>
      <c r="B16" s="44" t="s">
        <v>137</v>
      </c>
      <c r="C16" s="44">
        <v>96</v>
      </c>
      <c r="D16" s="44" t="s">
        <v>3</v>
      </c>
      <c r="E16" s="44" t="s">
        <v>16</v>
      </c>
      <c r="F16" s="45" t="s">
        <v>138</v>
      </c>
      <c r="G16" s="44" t="s">
        <v>2</v>
      </c>
      <c r="H16" s="44">
        <v>457</v>
      </c>
    </row>
    <row r="17" spans="1:8" x14ac:dyDescent="0.25">
      <c r="A17" s="44" t="s">
        <v>319</v>
      </c>
      <c r="B17" s="44" t="s">
        <v>338</v>
      </c>
      <c r="C17" s="44">
        <v>95</v>
      </c>
      <c r="D17" s="44" t="s">
        <v>3</v>
      </c>
      <c r="E17" s="44" t="s">
        <v>81</v>
      </c>
      <c r="F17" s="45" t="s">
        <v>339</v>
      </c>
      <c r="G17" s="44" t="s">
        <v>4</v>
      </c>
      <c r="H17" s="44">
        <v>435</v>
      </c>
    </row>
    <row r="18" spans="1:8" x14ac:dyDescent="0.25">
      <c r="A18" s="44" t="s">
        <v>31</v>
      </c>
      <c r="B18" s="44" t="s">
        <v>60</v>
      </c>
      <c r="C18" s="44">
        <v>95</v>
      </c>
      <c r="D18" s="44" t="s">
        <v>3</v>
      </c>
      <c r="E18" s="44" t="s">
        <v>16</v>
      </c>
      <c r="F18" s="45" t="s">
        <v>61</v>
      </c>
      <c r="G18" s="44" t="s">
        <v>2</v>
      </c>
      <c r="H18" s="44">
        <v>429</v>
      </c>
    </row>
    <row r="19" spans="1:8" x14ac:dyDescent="0.25">
      <c r="A19" s="44" t="s">
        <v>366</v>
      </c>
      <c r="B19" s="44" t="s">
        <v>389</v>
      </c>
      <c r="C19" s="44">
        <v>97</v>
      </c>
      <c r="D19" s="44" t="s">
        <v>3</v>
      </c>
      <c r="E19" s="44" t="s">
        <v>16</v>
      </c>
      <c r="F19" s="45" t="s">
        <v>390</v>
      </c>
      <c r="G19" s="44" t="s">
        <v>2</v>
      </c>
      <c r="H19" s="44">
        <v>413</v>
      </c>
    </row>
    <row r="20" spans="1:8" x14ac:dyDescent="0.25">
      <c r="A20" s="44" t="s">
        <v>225</v>
      </c>
      <c r="B20" s="44" t="s">
        <v>259</v>
      </c>
      <c r="C20" s="44">
        <v>95</v>
      </c>
      <c r="D20" s="44" t="s">
        <v>3</v>
      </c>
      <c r="E20" s="44" t="s">
        <v>257</v>
      </c>
      <c r="F20" s="45" t="s">
        <v>260</v>
      </c>
      <c r="G20" s="44" t="s">
        <v>2</v>
      </c>
      <c r="H20" s="44">
        <v>401</v>
      </c>
    </row>
    <row r="21" spans="1:8" x14ac:dyDescent="0.25">
      <c r="A21" s="44" t="s">
        <v>31</v>
      </c>
      <c r="B21" s="44" t="s">
        <v>62</v>
      </c>
      <c r="C21" s="44">
        <v>95</v>
      </c>
      <c r="D21" s="44" t="s">
        <v>3</v>
      </c>
      <c r="E21" s="44" t="s">
        <v>16</v>
      </c>
      <c r="F21" s="45">
        <v>30.01</v>
      </c>
      <c r="G21" s="44" t="s">
        <v>2</v>
      </c>
      <c r="H21" s="44">
        <v>383</v>
      </c>
    </row>
    <row r="22" spans="1:8" x14ac:dyDescent="0.25">
      <c r="A22" s="44" t="s">
        <v>283</v>
      </c>
      <c r="B22" s="44" t="s">
        <v>298</v>
      </c>
      <c r="C22" s="44">
        <v>96</v>
      </c>
      <c r="D22" s="44" t="s">
        <v>3</v>
      </c>
      <c r="E22" s="44" t="s">
        <v>257</v>
      </c>
      <c r="F22" s="45" t="s">
        <v>299</v>
      </c>
      <c r="G22" s="44" t="s">
        <v>2</v>
      </c>
      <c r="H22" s="44">
        <v>377</v>
      </c>
    </row>
    <row r="23" spans="1:8" x14ac:dyDescent="0.25">
      <c r="A23" s="44" t="s">
        <v>66</v>
      </c>
      <c r="B23" s="44" t="s">
        <v>15</v>
      </c>
      <c r="C23" s="44">
        <v>97</v>
      </c>
      <c r="D23" s="44" t="s">
        <v>3</v>
      </c>
      <c r="E23" s="44" t="s">
        <v>81</v>
      </c>
      <c r="F23" s="45" t="s">
        <v>82</v>
      </c>
      <c r="G23" s="44" t="s">
        <v>11</v>
      </c>
      <c r="H23" s="44">
        <v>351</v>
      </c>
    </row>
    <row r="24" spans="1:8" x14ac:dyDescent="0.25">
      <c r="A24" s="44" t="s">
        <v>9</v>
      </c>
      <c r="B24" s="44" t="s">
        <v>15</v>
      </c>
      <c r="C24" s="44">
        <v>97</v>
      </c>
      <c r="D24" s="44" t="s">
        <v>3</v>
      </c>
      <c r="E24" s="44" t="s">
        <v>16</v>
      </c>
      <c r="F24" s="45">
        <v>36.07</v>
      </c>
      <c r="G24" s="44" t="s">
        <v>11</v>
      </c>
      <c r="H24" s="44">
        <v>309</v>
      </c>
    </row>
    <row r="25" spans="1:8" x14ac:dyDescent="0.25">
      <c r="A25" s="44" t="s">
        <v>109</v>
      </c>
      <c r="B25" s="44" t="s">
        <v>139</v>
      </c>
      <c r="C25" s="44">
        <v>96</v>
      </c>
      <c r="D25" s="44" t="s">
        <v>26</v>
      </c>
      <c r="E25" s="44" t="s">
        <v>16</v>
      </c>
      <c r="F25" s="45" t="s">
        <v>140</v>
      </c>
      <c r="G25" s="44" t="s">
        <v>11</v>
      </c>
      <c r="H25" s="44">
        <v>241</v>
      </c>
    </row>
    <row r="26" spans="1:8" x14ac:dyDescent="0.25">
      <c r="A26" s="44" t="s">
        <v>225</v>
      </c>
      <c r="B26" s="44" t="s">
        <v>261</v>
      </c>
      <c r="C26" s="44">
        <v>96</v>
      </c>
      <c r="D26" s="44" t="s">
        <v>26</v>
      </c>
      <c r="E26" s="44" t="s">
        <v>257</v>
      </c>
      <c r="F26" s="45" t="s">
        <v>262</v>
      </c>
      <c r="G26" s="44" t="s">
        <v>23</v>
      </c>
      <c r="H26" s="44">
        <v>201</v>
      </c>
    </row>
    <row r="27" spans="1:8" x14ac:dyDescent="0.25">
      <c r="B27" t="s">
        <v>360</v>
      </c>
      <c r="F27" t="s">
        <v>195</v>
      </c>
      <c r="H27">
        <f>1004/2</f>
        <v>502</v>
      </c>
    </row>
    <row r="28" spans="1:8" x14ac:dyDescent="0.25">
      <c r="B28" s="44" t="s">
        <v>361</v>
      </c>
      <c r="F28" s="44" t="s">
        <v>355</v>
      </c>
      <c r="H28" s="44">
        <f>1030/2</f>
        <v>515</v>
      </c>
    </row>
    <row r="29" spans="1:8" x14ac:dyDescent="0.25">
      <c r="B29" s="44" t="s">
        <v>362</v>
      </c>
      <c r="F29" s="44" t="s">
        <v>506</v>
      </c>
      <c r="H29" s="44">
        <f>1026/2</f>
        <v>513</v>
      </c>
    </row>
    <row r="30" spans="1:8" x14ac:dyDescent="0.25">
      <c r="H30">
        <f>SUM(H1:H29)</f>
        <v>13430</v>
      </c>
    </row>
  </sheetData>
  <sortState ref="A2:H29">
    <sortCondition descending="1" ref="H29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workbookViewId="0">
      <selection activeCell="H31" sqref="H31"/>
    </sheetView>
  </sheetViews>
  <sheetFormatPr defaultRowHeight="15" x14ac:dyDescent="0.25"/>
  <cols>
    <col min="1" max="1" width="10.5703125" bestFit="1" customWidth="1"/>
    <col min="2" max="2" width="23.140625" bestFit="1" customWidth="1"/>
    <col min="3" max="3" width="3" bestFit="1" customWidth="1"/>
    <col min="4" max="4" width="4.28515625" bestFit="1" customWidth="1"/>
    <col min="5" max="5" width="10.28515625" bestFit="1" customWidth="1"/>
    <col min="6" max="6" width="8.140625" bestFit="1" customWidth="1"/>
    <col min="7" max="7" width="4.140625" bestFit="1" customWidth="1"/>
    <col min="8" max="8" width="6" bestFit="1" customWidth="1"/>
  </cols>
  <sheetData>
    <row r="1" spans="1:8" x14ac:dyDescent="0.25">
      <c r="A1" t="s">
        <v>109</v>
      </c>
      <c r="B1" t="s">
        <v>124</v>
      </c>
      <c r="C1">
        <v>95</v>
      </c>
      <c r="D1" t="s">
        <v>3</v>
      </c>
      <c r="E1" t="s">
        <v>20</v>
      </c>
      <c r="F1" s="1" t="s">
        <v>125</v>
      </c>
      <c r="G1" t="s">
        <v>4</v>
      </c>
      <c r="H1">
        <v>560</v>
      </c>
    </row>
    <row r="2" spans="1:8" x14ac:dyDescent="0.25">
      <c r="A2" t="s">
        <v>402</v>
      </c>
      <c r="B2" t="s">
        <v>429</v>
      </c>
      <c r="C2">
        <v>96</v>
      </c>
      <c r="D2" t="s">
        <v>5</v>
      </c>
      <c r="E2" t="s">
        <v>20</v>
      </c>
      <c r="F2" s="1" t="s">
        <v>430</v>
      </c>
      <c r="G2" t="s">
        <v>4</v>
      </c>
      <c r="H2">
        <v>540</v>
      </c>
    </row>
    <row r="3" spans="1:8" x14ac:dyDescent="0.25">
      <c r="A3" t="s">
        <v>402</v>
      </c>
      <c r="B3" t="s">
        <v>431</v>
      </c>
      <c r="C3">
        <v>95</v>
      </c>
      <c r="D3" t="s">
        <v>3</v>
      </c>
      <c r="E3" t="s">
        <v>20</v>
      </c>
      <c r="F3" s="1" t="s">
        <v>430</v>
      </c>
      <c r="G3" t="s">
        <v>4</v>
      </c>
      <c r="H3">
        <v>540</v>
      </c>
    </row>
    <row r="4" spans="1:8" x14ac:dyDescent="0.25">
      <c r="A4" t="s">
        <v>225</v>
      </c>
      <c r="B4" t="s">
        <v>245</v>
      </c>
      <c r="C4">
        <v>92</v>
      </c>
      <c r="D4" t="s">
        <v>3</v>
      </c>
      <c r="E4" t="s">
        <v>207</v>
      </c>
      <c r="F4" s="1" t="s">
        <v>246</v>
      </c>
      <c r="G4" t="s">
        <v>4</v>
      </c>
      <c r="H4">
        <v>499</v>
      </c>
    </row>
    <row r="5" spans="1:8" x14ac:dyDescent="0.25">
      <c r="A5" t="s">
        <v>109</v>
      </c>
      <c r="B5" t="s">
        <v>126</v>
      </c>
      <c r="C5">
        <v>96</v>
      </c>
      <c r="D5" t="s">
        <v>5</v>
      </c>
      <c r="E5" t="s">
        <v>20</v>
      </c>
      <c r="F5" s="1" t="s">
        <v>127</v>
      </c>
      <c r="G5" t="s">
        <v>2</v>
      </c>
      <c r="H5">
        <v>485</v>
      </c>
    </row>
    <row r="6" spans="1:8" x14ac:dyDescent="0.25">
      <c r="A6" t="s">
        <v>402</v>
      </c>
      <c r="B6" t="s">
        <v>245</v>
      </c>
      <c r="C6">
        <v>92</v>
      </c>
      <c r="D6" t="s">
        <v>3</v>
      </c>
      <c r="E6" t="s">
        <v>20</v>
      </c>
      <c r="F6" s="1" t="s">
        <v>432</v>
      </c>
      <c r="G6" t="s">
        <v>2</v>
      </c>
      <c r="H6">
        <v>461</v>
      </c>
    </row>
    <row r="7" spans="1:8" x14ac:dyDescent="0.25">
      <c r="A7" t="s">
        <v>31</v>
      </c>
      <c r="B7" t="s">
        <v>47</v>
      </c>
      <c r="C7">
        <v>92</v>
      </c>
      <c r="D7" t="s">
        <v>3</v>
      </c>
      <c r="E7" t="s">
        <v>20</v>
      </c>
      <c r="F7" s="1">
        <v>28.26</v>
      </c>
      <c r="G7" t="s">
        <v>2</v>
      </c>
      <c r="H7">
        <v>459</v>
      </c>
    </row>
    <row r="8" spans="1:8" x14ac:dyDescent="0.25">
      <c r="A8" t="s">
        <v>402</v>
      </c>
      <c r="B8" t="s">
        <v>433</v>
      </c>
      <c r="C8">
        <v>95</v>
      </c>
      <c r="D8" t="s">
        <v>19</v>
      </c>
      <c r="E8" t="s">
        <v>20</v>
      </c>
      <c r="F8" s="1" t="s">
        <v>434</v>
      </c>
      <c r="G8" t="s">
        <v>2</v>
      </c>
      <c r="H8">
        <v>446</v>
      </c>
    </row>
    <row r="9" spans="1:8" x14ac:dyDescent="0.25">
      <c r="A9" t="s">
        <v>319</v>
      </c>
      <c r="B9" t="s">
        <v>333</v>
      </c>
      <c r="C9">
        <v>95</v>
      </c>
      <c r="D9" t="s">
        <v>3</v>
      </c>
      <c r="E9" t="s">
        <v>207</v>
      </c>
      <c r="F9" s="1" t="s">
        <v>334</v>
      </c>
      <c r="G9" t="s">
        <v>2</v>
      </c>
      <c r="H9">
        <v>418</v>
      </c>
    </row>
    <row r="10" spans="1:8" x14ac:dyDescent="0.25">
      <c r="A10" t="s">
        <v>366</v>
      </c>
      <c r="B10" t="s">
        <v>92</v>
      </c>
      <c r="C10">
        <v>94</v>
      </c>
      <c r="D10" t="s">
        <v>19</v>
      </c>
      <c r="E10" t="s">
        <v>20</v>
      </c>
      <c r="F10" s="1" t="s">
        <v>377</v>
      </c>
      <c r="G10" t="s">
        <v>2</v>
      </c>
      <c r="H10">
        <v>398</v>
      </c>
    </row>
    <row r="11" spans="1:8" x14ac:dyDescent="0.25">
      <c r="A11" s="8" t="s">
        <v>31</v>
      </c>
      <c r="B11" s="8" t="s">
        <v>48</v>
      </c>
      <c r="C11" s="8">
        <v>95</v>
      </c>
      <c r="D11" s="8" t="s">
        <v>19</v>
      </c>
      <c r="E11" s="8" t="s">
        <v>20</v>
      </c>
      <c r="F11" s="9">
        <v>29.79</v>
      </c>
      <c r="G11" s="8" t="s">
        <v>2</v>
      </c>
      <c r="H11" s="8">
        <v>392</v>
      </c>
    </row>
    <row r="12" spans="1:8" x14ac:dyDescent="0.25">
      <c r="A12" s="8" t="s">
        <v>66</v>
      </c>
      <c r="B12" s="8" t="s">
        <v>92</v>
      </c>
      <c r="C12" s="8">
        <v>94</v>
      </c>
      <c r="D12" s="8" t="s">
        <v>19</v>
      </c>
      <c r="E12" s="8" t="s">
        <v>93</v>
      </c>
      <c r="F12" s="9" t="s">
        <v>94</v>
      </c>
      <c r="G12" s="8" t="s">
        <v>2</v>
      </c>
      <c r="H12" s="8">
        <v>386</v>
      </c>
    </row>
    <row r="13" spans="1:8" x14ac:dyDescent="0.25">
      <c r="A13" s="8" t="s">
        <v>225</v>
      </c>
      <c r="B13" s="8" t="s">
        <v>247</v>
      </c>
      <c r="C13" s="8">
        <v>95</v>
      </c>
      <c r="D13" s="8" t="s">
        <v>19</v>
      </c>
      <c r="E13" s="8" t="s">
        <v>207</v>
      </c>
      <c r="F13" s="9" t="s">
        <v>248</v>
      </c>
      <c r="G13" s="8" t="s">
        <v>2</v>
      </c>
      <c r="H13" s="8">
        <v>385</v>
      </c>
    </row>
    <row r="14" spans="1:8" x14ac:dyDescent="0.25">
      <c r="A14" s="24" t="s">
        <v>225</v>
      </c>
      <c r="B14" s="24" t="s">
        <v>48</v>
      </c>
      <c r="C14" s="24">
        <v>95</v>
      </c>
      <c r="D14" s="24" t="s">
        <v>19</v>
      </c>
      <c r="E14" s="24" t="s">
        <v>207</v>
      </c>
      <c r="F14" s="25" t="s">
        <v>249</v>
      </c>
      <c r="G14" s="24" t="s">
        <v>2</v>
      </c>
      <c r="H14" s="24">
        <v>380</v>
      </c>
    </row>
    <row r="15" spans="1:8" x14ac:dyDescent="0.25">
      <c r="A15" s="24" t="s">
        <v>31</v>
      </c>
      <c r="B15" s="24" t="s">
        <v>49</v>
      </c>
      <c r="C15" s="24">
        <v>96</v>
      </c>
      <c r="D15" s="24" t="s">
        <v>19</v>
      </c>
      <c r="E15" s="24" t="s">
        <v>20</v>
      </c>
      <c r="F15" s="25">
        <v>30.29</v>
      </c>
      <c r="G15" s="24" t="s">
        <v>2</v>
      </c>
      <c r="H15" s="24">
        <v>373</v>
      </c>
    </row>
    <row r="16" spans="1:8" x14ac:dyDescent="0.25">
      <c r="A16" s="24" t="s">
        <v>31</v>
      </c>
      <c r="B16" s="24" t="s">
        <v>44</v>
      </c>
      <c r="C16" s="24">
        <v>95</v>
      </c>
      <c r="D16" s="24" t="s">
        <v>19</v>
      </c>
      <c r="E16" s="24" t="s">
        <v>45</v>
      </c>
      <c r="F16" s="25" t="s">
        <v>46</v>
      </c>
      <c r="G16" s="24" t="s">
        <v>11</v>
      </c>
      <c r="H16" s="24">
        <v>350</v>
      </c>
    </row>
    <row r="17" spans="1:8" x14ac:dyDescent="0.25">
      <c r="A17" s="24" t="s">
        <v>491</v>
      </c>
      <c r="B17" s="24" t="s">
        <v>49</v>
      </c>
      <c r="C17" s="24">
        <v>96</v>
      </c>
      <c r="D17" s="24" t="s">
        <v>19</v>
      </c>
      <c r="E17" s="24" t="s">
        <v>498</v>
      </c>
      <c r="F17" s="25" t="s">
        <v>499</v>
      </c>
      <c r="G17" s="24" t="s">
        <v>2</v>
      </c>
      <c r="H17" s="24">
        <v>334</v>
      </c>
    </row>
    <row r="18" spans="1:8" x14ac:dyDescent="0.25">
      <c r="A18" s="44" t="s">
        <v>366</v>
      </c>
      <c r="B18" s="44" t="s">
        <v>18</v>
      </c>
      <c r="C18" s="44">
        <v>94</v>
      </c>
      <c r="D18" s="44" t="s">
        <v>19</v>
      </c>
      <c r="E18" s="44" t="s">
        <v>20</v>
      </c>
      <c r="F18" s="45" t="s">
        <v>378</v>
      </c>
      <c r="G18" s="44" t="s">
        <v>11</v>
      </c>
      <c r="H18" s="44">
        <v>330</v>
      </c>
    </row>
    <row r="19" spans="1:8" x14ac:dyDescent="0.25">
      <c r="A19" s="44" t="s">
        <v>201</v>
      </c>
      <c r="B19" s="44" t="s">
        <v>206</v>
      </c>
      <c r="C19" s="44">
        <v>94</v>
      </c>
      <c r="D19" s="44" t="s">
        <v>19</v>
      </c>
      <c r="E19" s="44" t="s">
        <v>207</v>
      </c>
      <c r="F19" s="45" t="s">
        <v>208</v>
      </c>
      <c r="G19" s="44" t="s">
        <v>11</v>
      </c>
      <c r="H19" s="44">
        <v>321</v>
      </c>
    </row>
    <row r="20" spans="1:8" x14ac:dyDescent="0.25">
      <c r="A20" s="44" t="s">
        <v>300</v>
      </c>
      <c r="B20" s="44" t="s">
        <v>313</v>
      </c>
      <c r="C20" s="44">
        <v>94</v>
      </c>
      <c r="D20" s="44" t="s">
        <v>19</v>
      </c>
      <c r="E20" s="44" t="s">
        <v>207</v>
      </c>
      <c r="F20" s="45" t="s">
        <v>314</v>
      </c>
      <c r="G20" s="44" t="s">
        <v>11</v>
      </c>
      <c r="H20" s="44">
        <v>284</v>
      </c>
    </row>
    <row r="21" spans="1:8" x14ac:dyDescent="0.25">
      <c r="A21" s="44" t="s">
        <v>366</v>
      </c>
      <c r="B21" s="44" t="s">
        <v>379</v>
      </c>
      <c r="C21" s="44">
        <v>93</v>
      </c>
      <c r="D21" s="44" t="s">
        <v>19</v>
      </c>
      <c r="E21" s="44" t="s">
        <v>20</v>
      </c>
      <c r="F21" s="45" t="s">
        <v>380</v>
      </c>
      <c r="G21" s="44" t="s">
        <v>23</v>
      </c>
      <c r="H21" s="44">
        <v>278</v>
      </c>
    </row>
    <row r="22" spans="1:8" x14ac:dyDescent="0.25">
      <c r="A22" s="44" t="s">
        <v>225</v>
      </c>
      <c r="B22" s="44" t="s">
        <v>250</v>
      </c>
      <c r="C22" s="44">
        <v>95</v>
      </c>
      <c r="D22" s="44" t="s">
        <v>19</v>
      </c>
      <c r="E22" s="44" t="s">
        <v>207</v>
      </c>
      <c r="F22" s="45" t="s">
        <v>251</v>
      </c>
      <c r="G22" s="44" t="s">
        <v>11</v>
      </c>
      <c r="H22" s="44">
        <v>275</v>
      </c>
    </row>
    <row r="23" spans="1:8" x14ac:dyDescent="0.25">
      <c r="A23" s="44" t="s">
        <v>201</v>
      </c>
      <c r="B23" s="44" t="s">
        <v>209</v>
      </c>
      <c r="C23" s="44">
        <v>95</v>
      </c>
      <c r="D23" s="44" t="s">
        <v>19</v>
      </c>
      <c r="E23" s="44" t="s">
        <v>207</v>
      </c>
      <c r="F23" s="45" t="s">
        <v>210</v>
      </c>
      <c r="G23" s="44" t="s">
        <v>11</v>
      </c>
      <c r="H23" s="44">
        <v>273</v>
      </c>
    </row>
    <row r="24" spans="1:8" x14ac:dyDescent="0.25">
      <c r="A24" s="44" t="s">
        <v>66</v>
      </c>
      <c r="B24" s="44" t="s">
        <v>95</v>
      </c>
      <c r="C24" s="44">
        <v>92</v>
      </c>
      <c r="D24" s="44" t="s">
        <v>19</v>
      </c>
      <c r="E24" s="44" t="s">
        <v>93</v>
      </c>
      <c r="F24" s="45" t="s">
        <v>96</v>
      </c>
      <c r="G24" s="44" t="s">
        <v>11</v>
      </c>
      <c r="H24" s="44">
        <v>268</v>
      </c>
    </row>
    <row r="25" spans="1:8" x14ac:dyDescent="0.25">
      <c r="A25" s="44" t="s">
        <v>9</v>
      </c>
      <c r="B25" s="44" t="s">
        <v>18</v>
      </c>
      <c r="C25" s="44">
        <v>94</v>
      </c>
      <c r="D25" s="44" t="s">
        <v>19</v>
      </c>
      <c r="E25" s="44" t="s">
        <v>20</v>
      </c>
      <c r="F25" s="45">
        <v>37.909999999999997</v>
      </c>
      <c r="G25" s="44" t="s">
        <v>11</v>
      </c>
      <c r="H25" s="44">
        <v>266</v>
      </c>
    </row>
    <row r="26" spans="1:8" x14ac:dyDescent="0.25">
      <c r="A26" s="44" t="s">
        <v>201</v>
      </c>
      <c r="B26" s="44" t="s">
        <v>211</v>
      </c>
      <c r="C26" s="44">
        <v>94</v>
      </c>
      <c r="D26" s="44" t="s">
        <v>19</v>
      </c>
      <c r="E26" s="44" t="s">
        <v>207</v>
      </c>
      <c r="F26" s="45" t="s">
        <v>212</v>
      </c>
      <c r="G26" s="44" t="s">
        <v>23</v>
      </c>
      <c r="H26" s="44">
        <v>239</v>
      </c>
    </row>
    <row r="27" spans="1:8" x14ac:dyDescent="0.25">
      <c r="B27" t="s">
        <v>363</v>
      </c>
      <c r="F27" t="s">
        <v>193</v>
      </c>
      <c r="H27">
        <f>632/2</f>
        <v>316</v>
      </c>
    </row>
    <row r="28" spans="1:8" x14ac:dyDescent="0.25">
      <c r="B28" s="44" t="s">
        <v>360</v>
      </c>
      <c r="F28" t="s">
        <v>196</v>
      </c>
      <c r="H28">
        <f>990/2</f>
        <v>495</v>
      </c>
    </row>
    <row r="29" spans="1:8" x14ac:dyDescent="0.25">
      <c r="B29" s="44" t="s">
        <v>361</v>
      </c>
      <c r="F29" s="44" t="s">
        <v>356</v>
      </c>
      <c r="H29" s="44">
        <f>990/2</f>
        <v>495</v>
      </c>
    </row>
    <row r="30" spans="1:8" x14ac:dyDescent="0.25">
      <c r="B30" s="44" t="s">
        <v>362</v>
      </c>
      <c r="F30" s="44" t="s">
        <v>507</v>
      </c>
      <c r="H30" s="44">
        <f>812/2</f>
        <v>406</v>
      </c>
    </row>
    <row r="31" spans="1:8" x14ac:dyDescent="0.25">
      <c r="H31">
        <f>SUM(H1:H30)</f>
        <v>11652</v>
      </c>
    </row>
  </sheetData>
  <sortState ref="A1:H29">
    <sortCondition descending="1" ref="H29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workbookViewId="0">
      <selection activeCell="H31" sqref="H31"/>
    </sheetView>
  </sheetViews>
  <sheetFormatPr defaultRowHeight="15" x14ac:dyDescent="0.25"/>
  <cols>
    <col min="1" max="1" width="10.5703125" bestFit="1" customWidth="1"/>
    <col min="2" max="2" width="23.5703125" bestFit="1" customWidth="1"/>
    <col min="3" max="3" width="3" bestFit="1" customWidth="1"/>
  </cols>
  <sheetData>
    <row r="1" spans="1:8" x14ac:dyDescent="0.25">
      <c r="A1" t="s">
        <v>9</v>
      </c>
      <c r="B1" t="s">
        <v>13</v>
      </c>
      <c r="C1">
        <v>94</v>
      </c>
      <c r="D1" t="s">
        <v>3</v>
      </c>
      <c r="E1" t="s">
        <v>14</v>
      </c>
      <c r="F1" s="1">
        <v>30.19</v>
      </c>
      <c r="G1" t="s">
        <v>4</v>
      </c>
      <c r="H1">
        <v>527</v>
      </c>
    </row>
    <row r="2" spans="1:8" x14ac:dyDescent="0.25">
      <c r="A2" t="s">
        <v>366</v>
      </c>
      <c r="B2" t="s">
        <v>13</v>
      </c>
      <c r="C2">
        <v>94</v>
      </c>
      <c r="D2" t="s">
        <v>3</v>
      </c>
      <c r="E2" t="s">
        <v>14</v>
      </c>
      <c r="F2" s="1" t="s">
        <v>391</v>
      </c>
      <c r="G2" t="s">
        <v>4</v>
      </c>
      <c r="H2">
        <v>543</v>
      </c>
    </row>
    <row r="3" spans="1:8" x14ac:dyDescent="0.25">
      <c r="A3" t="s">
        <v>402</v>
      </c>
      <c r="B3" t="s">
        <v>407</v>
      </c>
      <c r="C3">
        <v>96</v>
      </c>
      <c r="D3" t="s">
        <v>5</v>
      </c>
      <c r="E3" t="s">
        <v>14</v>
      </c>
      <c r="F3" s="1" t="s">
        <v>408</v>
      </c>
      <c r="G3" t="s">
        <v>2</v>
      </c>
      <c r="H3">
        <v>474</v>
      </c>
    </row>
    <row r="4" spans="1:8" x14ac:dyDescent="0.25">
      <c r="A4" t="s">
        <v>458</v>
      </c>
      <c r="B4" t="s">
        <v>465</v>
      </c>
      <c r="C4">
        <v>94</v>
      </c>
      <c r="D4" t="s">
        <v>3</v>
      </c>
      <c r="E4" t="s">
        <v>14</v>
      </c>
      <c r="F4" s="1" t="s">
        <v>466</v>
      </c>
      <c r="G4" t="s">
        <v>4</v>
      </c>
      <c r="H4">
        <v>456</v>
      </c>
    </row>
    <row r="5" spans="1:8" x14ac:dyDescent="0.25">
      <c r="A5" t="s">
        <v>225</v>
      </c>
      <c r="B5" t="s">
        <v>263</v>
      </c>
      <c r="C5">
        <v>94</v>
      </c>
      <c r="D5" t="s">
        <v>3</v>
      </c>
      <c r="E5" t="s">
        <v>219</v>
      </c>
      <c r="F5" s="1" t="s">
        <v>264</v>
      </c>
      <c r="G5" t="s">
        <v>2</v>
      </c>
      <c r="H5">
        <v>455</v>
      </c>
    </row>
    <row r="6" spans="1:8" x14ac:dyDescent="0.25">
      <c r="A6" t="s">
        <v>402</v>
      </c>
      <c r="B6" t="s">
        <v>409</v>
      </c>
      <c r="C6">
        <v>94</v>
      </c>
      <c r="D6" t="s">
        <v>19</v>
      </c>
      <c r="E6" t="s">
        <v>14</v>
      </c>
      <c r="F6" s="1" t="s">
        <v>410</v>
      </c>
      <c r="G6" t="s">
        <v>2</v>
      </c>
      <c r="H6">
        <v>450</v>
      </c>
    </row>
    <row r="7" spans="1:8" x14ac:dyDescent="0.25">
      <c r="A7" t="s">
        <v>402</v>
      </c>
      <c r="B7" t="s">
        <v>411</v>
      </c>
      <c r="C7">
        <v>94</v>
      </c>
      <c r="D7" t="s">
        <v>3</v>
      </c>
      <c r="E7" t="s">
        <v>14</v>
      </c>
      <c r="F7" s="1" t="s">
        <v>412</v>
      </c>
      <c r="G7" t="s">
        <v>2</v>
      </c>
      <c r="H7">
        <v>440</v>
      </c>
    </row>
    <row r="8" spans="1:8" x14ac:dyDescent="0.25">
      <c r="A8" t="s">
        <v>109</v>
      </c>
      <c r="B8" t="s">
        <v>141</v>
      </c>
      <c r="C8">
        <v>96</v>
      </c>
      <c r="D8" t="s">
        <v>5</v>
      </c>
      <c r="E8" t="s">
        <v>14</v>
      </c>
      <c r="F8" s="1" t="s">
        <v>142</v>
      </c>
      <c r="G8" t="s">
        <v>2</v>
      </c>
      <c r="H8">
        <v>425</v>
      </c>
    </row>
    <row r="9" spans="1:8" x14ac:dyDescent="0.25">
      <c r="A9" t="s">
        <v>319</v>
      </c>
      <c r="B9" t="s">
        <v>340</v>
      </c>
      <c r="C9">
        <v>94</v>
      </c>
      <c r="D9" t="s">
        <v>5</v>
      </c>
      <c r="E9" t="s">
        <v>76</v>
      </c>
      <c r="F9" s="1" t="s">
        <v>341</v>
      </c>
      <c r="G9" t="s">
        <v>2</v>
      </c>
      <c r="H9">
        <v>419</v>
      </c>
    </row>
    <row r="10" spans="1:8" x14ac:dyDescent="0.25">
      <c r="A10" t="s">
        <v>402</v>
      </c>
      <c r="B10" t="s">
        <v>265</v>
      </c>
      <c r="C10">
        <v>96</v>
      </c>
      <c r="D10" t="s">
        <v>146</v>
      </c>
      <c r="E10" t="s">
        <v>14</v>
      </c>
      <c r="F10" s="1" t="s">
        <v>413</v>
      </c>
      <c r="G10" t="s">
        <v>11</v>
      </c>
      <c r="H10">
        <v>391</v>
      </c>
    </row>
    <row r="11" spans="1:8" x14ac:dyDescent="0.25">
      <c r="A11" t="s">
        <v>109</v>
      </c>
      <c r="B11" t="s">
        <v>143</v>
      </c>
      <c r="C11">
        <v>94</v>
      </c>
      <c r="D11" t="s">
        <v>19</v>
      </c>
      <c r="E11" t="s">
        <v>14</v>
      </c>
      <c r="F11" s="1" t="s">
        <v>144</v>
      </c>
      <c r="G11" t="s">
        <v>2</v>
      </c>
      <c r="H11">
        <v>384</v>
      </c>
    </row>
    <row r="12" spans="1:8" x14ac:dyDescent="0.25">
      <c r="A12" t="s">
        <v>319</v>
      </c>
      <c r="B12" t="s">
        <v>342</v>
      </c>
      <c r="C12">
        <v>96</v>
      </c>
      <c r="D12" t="s">
        <v>5</v>
      </c>
      <c r="E12" t="s">
        <v>76</v>
      </c>
      <c r="F12" s="1" t="s">
        <v>343</v>
      </c>
      <c r="G12" t="s">
        <v>2</v>
      </c>
      <c r="H12">
        <v>382</v>
      </c>
    </row>
    <row r="13" spans="1:8" x14ac:dyDescent="0.25">
      <c r="A13" s="12" t="s">
        <v>178</v>
      </c>
      <c r="B13" s="12" t="s">
        <v>185</v>
      </c>
      <c r="C13" s="12">
        <v>94</v>
      </c>
      <c r="D13" s="12" t="s">
        <v>5</v>
      </c>
      <c r="E13" s="12" t="s">
        <v>76</v>
      </c>
      <c r="F13" s="13" t="s">
        <v>186</v>
      </c>
      <c r="G13" s="12" t="s">
        <v>2</v>
      </c>
      <c r="H13" s="12">
        <v>365</v>
      </c>
    </row>
    <row r="14" spans="1:8" x14ac:dyDescent="0.25">
      <c r="A14" s="12" t="s">
        <v>366</v>
      </c>
      <c r="B14" s="12" t="s">
        <v>392</v>
      </c>
      <c r="C14" s="12">
        <v>91</v>
      </c>
      <c r="D14" s="12" t="s">
        <v>19</v>
      </c>
      <c r="E14" s="12" t="s">
        <v>14</v>
      </c>
      <c r="F14" s="13" t="s">
        <v>393</v>
      </c>
      <c r="G14" s="12" t="s">
        <v>11</v>
      </c>
      <c r="H14" s="12">
        <v>355</v>
      </c>
    </row>
    <row r="15" spans="1:8" x14ac:dyDescent="0.25">
      <c r="A15" s="12" t="s">
        <v>319</v>
      </c>
      <c r="B15" s="12" t="s">
        <v>344</v>
      </c>
      <c r="C15" s="12">
        <v>94</v>
      </c>
      <c r="D15" s="12" t="s">
        <v>19</v>
      </c>
      <c r="E15" s="12" t="s">
        <v>76</v>
      </c>
      <c r="F15" s="13" t="s">
        <v>345</v>
      </c>
      <c r="G15" s="12" t="s">
        <v>2</v>
      </c>
      <c r="H15" s="12">
        <v>339</v>
      </c>
    </row>
    <row r="16" spans="1:8" x14ac:dyDescent="0.25">
      <c r="A16" s="12" t="s">
        <v>109</v>
      </c>
      <c r="B16" s="12" t="s">
        <v>145</v>
      </c>
      <c r="C16" s="12">
        <v>96</v>
      </c>
      <c r="D16" s="12" t="s">
        <v>146</v>
      </c>
      <c r="E16" s="12" t="s">
        <v>14</v>
      </c>
      <c r="F16" s="13" t="s">
        <v>147</v>
      </c>
      <c r="G16" s="12" t="s">
        <v>11</v>
      </c>
      <c r="H16" s="12">
        <v>334</v>
      </c>
    </row>
    <row r="17" spans="1:8" x14ac:dyDescent="0.25">
      <c r="A17" s="32" t="s">
        <v>109</v>
      </c>
      <c r="B17" s="32" t="s">
        <v>148</v>
      </c>
      <c r="C17" s="32">
        <v>95</v>
      </c>
      <c r="D17" s="32" t="s">
        <v>19</v>
      </c>
      <c r="E17" s="32" t="s">
        <v>14</v>
      </c>
      <c r="F17" s="33" t="s">
        <v>149</v>
      </c>
      <c r="G17" s="32" t="s">
        <v>11</v>
      </c>
      <c r="H17" s="32">
        <v>325</v>
      </c>
    </row>
    <row r="18" spans="1:8" x14ac:dyDescent="0.25">
      <c r="A18" s="32" t="s">
        <v>201</v>
      </c>
      <c r="B18" s="32" t="s">
        <v>218</v>
      </c>
      <c r="C18" s="32">
        <v>91</v>
      </c>
      <c r="D18" s="32" t="s">
        <v>19</v>
      </c>
      <c r="E18" s="32" t="s">
        <v>219</v>
      </c>
      <c r="F18" s="33" t="s">
        <v>220</v>
      </c>
      <c r="G18" s="32" t="s">
        <v>11</v>
      </c>
      <c r="H18" s="32">
        <v>303</v>
      </c>
    </row>
    <row r="19" spans="1:8" x14ac:dyDescent="0.25">
      <c r="A19" s="44" t="s">
        <v>366</v>
      </c>
      <c r="B19" s="44" t="s">
        <v>25</v>
      </c>
      <c r="C19" s="44">
        <v>94</v>
      </c>
      <c r="D19" s="44" t="s">
        <v>26</v>
      </c>
      <c r="E19" s="44" t="s">
        <v>14</v>
      </c>
      <c r="F19" s="45" t="s">
        <v>394</v>
      </c>
      <c r="G19" s="44" t="s">
        <v>23</v>
      </c>
      <c r="H19" s="44">
        <v>275</v>
      </c>
    </row>
    <row r="20" spans="1:8" x14ac:dyDescent="0.25">
      <c r="A20" s="44" t="s">
        <v>452</v>
      </c>
      <c r="B20" s="44" t="s">
        <v>218</v>
      </c>
      <c r="C20" s="44">
        <v>91</v>
      </c>
      <c r="D20" s="44" t="s">
        <v>19</v>
      </c>
      <c r="E20" s="44" t="s">
        <v>456</v>
      </c>
      <c r="F20" s="45" t="s">
        <v>457</v>
      </c>
      <c r="G20" s="44" t="s">
        <v>11</v>
      </c>
      <c r="H20" s="44">
        <v>274</v>
      </c>
    </row>
    <row r="21" spans="1:8" x14ac:dyDescent="0.25">
      <c r="A21" s="44" t="s">
        <v>201</v>
      </c>
      <c r="B21" s="44" t="s">
        <v>221</v>
      </c>
      <c r="C21" s="44">
        <v>96</v>
      </c>
      <c r="D21" s="44" t="s">
        <v>26</v>
      </c>
      <c r="E21" s="44" t="s">
        <v>219</v>
      </c>
      <c r="F21" s="45" t="s">
        <v>222</v>
      </c>
      <c r="G21" s="44" t="s">
        <v>11</v>
      </c>
      <c r="H21" s="44">
        <v>272</v>
      </c>
    </row>
    <row r="22" spans="1:8" x14ac:dyDescent="0.25">
      <c r="A22" s="44" t="s">
        <v>225</v>
      </c>
      <c r="B22" s="44" t="s">
        <v>265</v>
      </c>
      <c r="C22" s="44">
        <v>96</v>
      </c>
      <c r="D22" s="44" t="s">
        <v>146</v>
      </c>
      <c r="E22" s="44" t="s">
        <v>219</v>
      </c>
      <c r="F22" s="45" t="s">
        <v>266</v>
      </c>
      <c r="G22" s="44" t="s">
        <v>11</v>
      </c>
      <c r="H22" s="44">
        <v>272</v>
      </c>
    </row>
    <row r="23" spans="1:8" x14ac:dyDescent="0.25">
      <c r="A23" s="44" t="s">
        <v>201</v>
      </c>
      <c r="B23" s="44" t="s">
        <v>223</v>
      </c>
      <c r="C23" s="44">
        <v>96</v>
      </c>
      <c r="D23" s="44" t="s">
        <v>26</v>
      </c>
      <c r="E23" s="44" t="s">
        <v>219</v>
      </c>
      <c r="F23" s="45" t="s">
        <v>224</v>
      </c>
      <c r="G23" s="44" t="s">
        <v>11</v>
      </c>
      <c r="H23" s="44">
        <v>254</v>
      </c>
    </row>
    <row r="24" spans="1:8" x14ac:dyDescent="0.25">
      <c r="A24" s="44" t="s">
        <v>66</v>
      </c>
      <c r="B24" s="44" t="s">
        <v>25</v>
      </c>
      <c r="C24" s="44">
        <v>94</v>
      </c>
      <c r="D24" s="44" t="s">
        <v>26</v>
      </c>
      <c r="E24" s="44" t="s">
        <v>76</v>
      </c>
      <c r="F24" s="45" t="s">
        <v>77</v>
      </c>
      <c r="G24" s="44" t="s">
        <v>11</v>
      </c>
      <c r="H24" s="44">
        <v>250</v>
      </c>
    </row>
    <row r="25" spans="1:8" x14ac:dyDescent="0.25">
      <c r="A25" s="44" t="s">
        <v>66</v>
      </c>
      <c r="B25" s="44" t="s">
        <v>78</v>
      </c>
      <c r="C25" s="44">
        <v>96</v>
      </c>
      <c r="D25" s="44" t="s">
        <v>26</v>
      </c>
      <c r="E25" s="44" t="s">
        <v>76</v>
      </c>
      <c r="F25" s="45" t="s">
        <v>79</v>
      </c>
      <c r="G25" s="44" t="s">
        <v>23</v>
      </c>
      <c r="H25" s="44">
        <v>228</v>
      </c>
    </row>
    <row r="26" spans="1:8" x14ac:dyDescent="0.25">
      <c r="A26" s="44" t="s">
        <v>366</v>
      </c>
      <c r="B26" s="44" t="s">
        <v>80</v>
      </c>
      <c r="C26" s="44">
        <v>96</v>
      </c>
      <c r="D26" s="44" t="s">
        <v>26</v>
      </c>
      <c r="E26" s="44" t="s">
        <v>14</v>
      </c>
      <c r="F26" s="45" t="s">
        <v>395</v>
      </c>
      <c r="G26" s="44" t="s">
        <v>23</v>
      </c>
      <c r="H26" s="44">
        <v>225</v>
      </c>
    </row>
    <row r="27" spans="1:8" x14ac:dyDescent="0.25">
      <c r="B27" s="44" t="s">
        <v>363</v>
      </c>
      <c r="F27" t="s">
        <v>190</v>
      </c>
      <c r="H27">
        <f>676/2</f>
        <v>338</v>
      </c>
    </row>
    <row r="28" spans="1:8" x14ac:dyDescent="0.25">
      <c r="B28" s="44" t="s">
        <v>360</v>
      </c>
      <c r="F28" t="s">
        <v>197</v>
      </c>
      <c r="H28">
        <f>854/2</f>
        <v>427</v>
      </c>
    </row>
    <row r="29" spans="1:8" x14ac:dyDescent="0.25">
      <c r="B29" s="44" t="s">
        <v>361</v>
      </c>
      <c r="F29" s="44" t="s">
        <v>357</v>
      </c>
      <c r="H29" s="44">
        <f>870/2</f>
        <v>435</v>
      </c>
    </row>
    <row r="30" spans="1:8" x14ac:dyDescent="0.25">
      <c r="B30" s="44" t="s">
        <v>365</v>
      </c>
      <c r="F30" s="44" t="s">
        <v>510</v>
      </c>
      <c r="H30" s="44">
        <f>738/2</f>
        <v>369</v>
      </c>
    </row>
    <row r="31" spans="1:8" x14ac:dyDescent="0.25">
      <c r="H31">
        <f>SUM(H1:H30)</f>
        <v>10986</v>
      </c>
    </row>
  </sheetData>
  <sortState ref="A2:H31">
    <sortCondition descending="1" ref="H31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workbookViewId="0">
      <selection activeCell="H31" sqref="H31"/>
    </sheetView>
  </sheetViews>
  <sheetFormatPr defaultRowHeight="15" x14ac:dyDescent="0.25"/>
  <cols>
    <col min="1" max="1" width="10.5703125" bestFit="1" customWidth="1"/>
    <col min="2" max="2" width="23.7109375" bestFit="1" customWidth="1"/>
    <col min="3" max="3" width="3" bestFit="1" customWidth="1"/>
    <col min="4" max="4" width="3.28515625" bestFit="1" customWidth="1"/>
  </cols>
  <sheetData>
    <row r="1" spans="1:8" x14ac:dyDescent="0.25">
      <c r="A1" t="s">
        <v>31</v>
      </c>
      <c r="B1" t="s">
        <v>39</v>
      </c>
      <c r="C1">
        <v>93</v>
      </c>
      <c r="D1" t="s">
        <v>0</v>
      </c>
      <c r="E1" t="s">
        <v>40</v>
      </c>
      <c r="F1" s="1">
        <v>28.07</v>
      </c>
      <c r="G1" t="s">
        <v>2</v>
      </c>
      <c r="H1">
        <v>468</v>
      </c>
    </row>
    <row r="2" spans="1:8" x14ac:dyDescent="0.25">
      <c r="A2" t="s">
        <v>458</v>
      </c>
      <c r="B2" t="s">
        <v>476</v>
      </c>
      <c r="C2">
        <v>93</v>
      </c>
      <c r="D2" t="s">
        <v>0</v>
      </c>
      <c r="E2" t="s">
        <v>40</v>
      </c>
      <c r="F2" s="1" t="s">
        <v>477</v>
      </c>
      <c r="G2" t="s">
        <v>28</v>
      </c>
      <c r="H2">
        <v>561</v>
      </c>
    </row>
    <row r="3" spans="1:8" x14ac:dyDescent="0.25">
      <c r="A3" t="s">
        <v>283</v>
      </c>
      <c r="B3" t="s">
        <v>290</v>
      </c>
      <c r="C3">
        <v>93</v>
      </c>
      <c r="D3" t="s">
        <v>0</v>
      </c>
      <c r="E3" t="s">
        <v>40</v>
      </c>
      <c r="F3" s="1" t="s">
        <v>291</v>
      </c>
      <c r="G3" t="s">
        <v>4</v>
      </c>
      <c r="H3">
        <v>480</v>
      </c>
    </row>
    <row r="4" spans="1:8" x14ac:dyDescent="0.25">
      <c r="A4" t="s">
        <v>402</v>
      </c>
      <c r="B4" t="s">
        <v>435</v>
      </c>
      <c r="C4">
        <v>95</v>
      </c>
      <c r="D4" t="s">
        <v>3</v>
      </c>
      <c r="E4" t="s">
        <v>40</v>
      </c>
      <c r="F4" s="1" t="s">
        <v>436</v>
      </c>
      <c r="G4" t="s">
        <v>2</v>
      </c>
      <c r="H4">
        <v>454</v>
      </c>
    </row>
    <row r="5" spans="1:8" x14ac:dyDescent="0.25">
      <c r="A5" t="s">
        <v>66</v>
      </c>
      <c r="B5" t="s">
        <v>97</v>
      </c>
      <c r="C5">
        <v>95</v>
      </c>
      <c r="D5" t="s">
        <v>0</v>
      </c>
      <c r="E5" t="s">
        <v>98</v>
      </c>
      <c r="F5" s="1" t="s">
        <v>99</v>
      </c>
      <c r="G5" t="s">
        <v>2</v>
      </c>
      <c r="H5">
        <v>438</v>
      </c>
    </row>
    <row r="6" spans="1:8" x14ac:dyDescent="0.25">
      <c r="A6" t="s">
        <v>366</v>
      </c>
      <c r="B6" t="s">
        <v>97</v>
      </c>
      <c r="C6">
        <v>95</v>
      </c>
      <c r="D6" t="s">
        <v>0</v>
      </c>
      <c r="E6" t="s">
        <v>40</v>
      </c>
      <c r="F6" s="1" t="s">
        <v>374</v>
      </c>
      <c r="G6" t="s">
        <v>2</v>
      </c>
      <c r="H6">
        <v>436</v>
      </c>
    </row>
    <row r="7" spans="1:8" x14ac:dyDescent="0.25">
      <c r="A7" t="s">
        <v>225</v>
      </c>
      <c r="B7" t="s">
        <v>242</v>
      </c>
      <c r="C7">
        <v>95</v>
      </c>
      <c r="D7" t="s">
        <v>3</v>
      </c>
      <c r="E7" t="s">
        <v>40</v>
      </c>
      <c r="F7" s="1" t="s">
        <v>243</v>
      </c>
      <c r="G7" t="s">
        <v>2</v>
      </c>
      <c r="H7">
        <v>427</v>
      </c>
    </row>
    <row r="8" spans="1:8" x14ac:dyDescent="0.25">
      <c r="A8" t="s">
        <v>402</v>
      </c>
      <c r="B8" t="s">
        <v>437</v>
      </c>
      <c r="C8">
        <v>93</v>
      </c>
      <c r="D8" t="s">
        <v>19</v>
      </c>
      <c r="E8" t="s">
        <v>40</v>
      </c>
      <c r="F8" s="1" t="s">
        <v>438</v>
      </c>
      <c r="G8" t="s">
        <v>2</v>
      </c>
      <c r="H8">
        <v>421</v>
      </c>
    </row>
    <row r="9" spans="1:8" x14ac:dyDescent="0.25">
      <c r="A9" t="s">
        <v>109</v>
      </c>
      <c r="B9" t="s">
        <v>120</v>
      </c>
      <c r="C9">
        <v>93</v>
      </c>
      <c r="D9" t="s">
        <v>19</v>
      </c>
      <c r="E9" t="s">
        <v>40</v>
      </c>
      <c r="F9" s="1" t="s">
        <v>121</v>
      </c>
      <c r="G9" t="s">
        <v>2</v>
      </c>
      <c r="H9">
        <v>410</v>
      </c>
    </row>
    <row r="10" spans="1:8" x14ac:dyDescent="0.25">
      <c r="A10" t="s">
        <v>271</v>
      </c>
      <c r="B10" t="s">
        <v>280</v>
      </c>
      <c r="C10">
        <v>95</v>
      </c>
      <c r="D10" t="s">
        <v>0</v>
      </c>
      <c r="E10" t="s">
        <v>281</v>
      </c>
      <c r="F10" s="1" t="s">
        <v>282</v>
      </c>
      <c r="G10" t="s">
        <v>2</v>
      </c>
      <c r="H10">
        <v>406</v>
      </c>
    </row>
    <row r="11" spans="1:8" x14ac:dyDescent="0.25">
      <c r="A11" t="s">
        <v>366</v>
      </c>
      <c r="B11" t="s">
        <v>100</v>
      </c>
      <c r="C11">
        <v>93</v>
      </c>
      <c r="D11" t="s">
        <v>5</v>
      </c>
      <c r="E11" t="s">
        <v>40</v>
      </c>
      <c r="F11" s="1" t="s">
        <v>375</v>
      </c>
      <c r="G11" t="s">
        <v>11</v>
      </c>
      <c r="H11">
        <v>365</v>
      </c>
    </row>
    <row r="12" spans="1:8" x14ac:dyDescent="0.25">
      <c r="A12" s="6" t="s">
        <v>300</v>
      </c>
      <c r="B12" s="6" t="s">
        <v>309</v>
      </c>
      <c r="C12" s="6">
        <v>93</v>
      </c>
      <c r="D12" s="6" t="s">
        <v>3</v>
      </c>
      <c r="E12" s="6" t="s">
        <v>40</v>
      </c>
      <c r="F12" s="7" t="s">
        <v>310</v>
      </c>
      <c r="G12" s="6" t="s">
        <v>2</v>
      </c>
      <c r="H12" s="6">
        <v>364</v>
      </c>
    </row>
    <row r="13" spans="1:8" x14ac:dyDescent="0.25">
      <c r="A13" s="22" t="s">
        <v>171</v>
      </c>
      <c r="B13" s="22" t="s">
        <v>174</v>
      </c>
      <c r="C13" s="22">
        <v>93</v>
      </c>
      <c r="D13" s="22" t="s">
        <v>3</v>
      </c>
      <c r="E13" s="22" t="s">
        <v>40</v>
      </c>
      <c r="F13" s="23" t="s">
        <v>175</v>
      </c>
      <c r="G13" s="22" t="s">
        <v>2</v>
      </c>
      <c r="H13" s="22">
        <v>357</v>
      </c>
    </row>
    <row r="14" spans="1:8" x14ac:dyDescent="0.25">
      <c r="A14" s="22" t="s">
        <v>402</v>
      </c>
      <c r="B14" s="22" t="s">
        <v>43</v>
      </c>
      <c r="C14" s="22">
        <v>96</v>
      </c>
      <c r="D14" s="22" t="s">
        <v>19</v>
      </c>
      <c r="E14" s="22" t="s">
        <v>40</v>
      </c>
      <c r="F14" s="23" t="s">
        <v>400</v>
      </c>
      <c r="G14" s="22" t="s">
        <v>11</v>
      </c>
      <c r="H14" s="22">
        <v>338</v>
      </c>
    </row>
    <row r="15" spans="1:8" x14ac:dyDescent="0.25">
      <c r="A15" s="44" t="s">
        <v>201</v>
      </c>
      <c r="B15" s="44" t="s">
        <v>204</v>
      </c>
      <c r="C15" s="44">
        <v>93</v>
      </c>
      <c r="D15" s="44" t="s">
        <v>5</v>
      </c>
      <c r="E15" s="44" t="s">
        <v>40</v>
      </c>
      <c r="F15" s="45" t="s">
        <v>205</v>
      </c>
      <c r="G15" s="44" t="s">
        <v>11</v>
      </c>
      <c r="H15" s="44">
        <v>331</v>
      </c>
    </row>
    <row r="16" spans="1:8" x14ac:dyDescent="0.25">
      <c r="A16" s="44" t="s">
        <v>402</v>
      </c>
      <c r="B16" s="44" t="s">
        <v>41</v>
      </c>
      <c r="C16" s="44">
        <v>93</v>
      </c>
      <c r="D16" s="44" t="s">
        <v>19</v>
      </c>
      <c r="E16" s="44" t="s">
        <v>40</v>
      </c>
      <c r="F16" s="45" t="s">
        <v>439</v>
      </c>
      <c r="G16" s="44" t="s">
        <v>11</v>
      </c>
      <c r="H16" s="44">
        <v>316</v>
      </c>
    </row>
    <row r="17" spans="1:8" x14ac:dyDescent="0.25">
      <c r="A17" s="44" t="s">
        <v>66</v>
      </c>
      <c r="B17" s="44" t="s">
        <v>100</v>
      </c>
      <c r="C17" s="44">
        <v>93</v>
      </c>
      <c r="D17" s="44" t="s">
        <v>5</v>
      </c>
      <c r="E17" s="44" t="s">
        <v>98</v>
      </c>
      <c r="F17" s="45" t="s">
        <v>101</v>
      </c>
      <c r="G17" s="44" t="s">
        <v>11</v>
      </c>
      <c r="H17" s="44">
        <v>307</v>
      </c>
    </row>
    <row r="18" spans="1:8" x14ac:dyDescent="0.25">
      <c r="A18" s="44" t="s">
        <v>366</v>
      </c>
      <c r="B18" s="44" t="s">
        <v>102</v>
      </c>
      <c r="C18" s="44">
        <v>96</v>
      </c>
      <c r="D18" s="44" t="s">
        <v>5</v>
      </c>
      <c r="E18" s="44" t="s">
        <v>40</v>
      </c>
      <c r="F18" s="45" t="s">
        <v>376</v>
      </c>
      <c r="G18" s="44" t="s">
        <v>11</v>
      </c>
      <c r="H18" s="44">
        <v>304</v>
      </c>
    </row>
    <row r="19" spans="1:8" x14ac:dyDescent="0.25">
      <c r="A19" s="44" t="s">
        <v>31</v>
      </c>
      <c r="B19" s="44" t="s">
        <v>41</v>
      </c>
      <c r="C19" s="44">
        <v>93</v>
      </c>
      <c r="D19" s="44" t="s">
        <v>19</v>
      </c>
      <c r="E19" s="44" t="s">
        <v>40</v>
      </c>
      <c r="F19" s="45">
        <v>32.58</v>
      </c>
      <c r="G19" s="44" t="s">
        <v>11</v>
      </c>
      <c r="H19" s="44">
        <v>300</v>
      </c>
    </row>
    <row r="20" spans="1:8" x14ac:dyDescent="0.25">
      <c r="A20" s="44" t="s">
        <v>31</v>
      </c>
      <c r="B20" s="44" t="s">
        <v>42</v>
      </c>
      <c r="C20" s="44">
        <v>96</v>
      </c>
      <c r="D20" s="44" t="s">
        <v>5</v>
      </c>
      <c r="E20" s="44" t="s">
        <v>40</v>
      </c>
      <c r="F20" s="45">
        <v>33.19</v>
      </c>
      <c r="G20" s="44" t="s">
        <v>11</v>
      </c>
      <c r="H20" s="44">
        <v>283</v>
      </c>
    </row>
    <row r="21" spans="1:8" x14ac:dyDescent="0.25">
      <c r="A21" s="44" t="s">
        <v>31</v>
      </c>
      <c r="B21" s="44" t="s">
        <v>43</v>
      </c>
      <c r="C21" s="44">
        <v>96</v>
      </c>
      <c r="D21" s="44" t="s">
        <v>19</v>
      </c>
      <c r="E21" s="44" t="s">
        <v>40</v>
      </c>
      <c r="F21" s="45">
        <v>33.549999999999997</v>
      </c>
      <c r="G21" s="44" t="s">
        <v>11</v>
      </c>
      <c r="H21" s="44">
        <v>274</v>
      </c>
    </row>
    <row r="22" spans="1:8" x14ac:dyDescent="0.25">
      <c r="A22" s="44" t="s">
        <v>225</v>
      </c>
      <c r="B22" s="44" t="s">
        <v>41</v>
      </c>
      <c r="C22" s="44">
        <v>93</v>
      </c>
      <c r="D22" s="44" t="s">
        <v>19</v>
      </c>
      <c r="E22" s="44" t="s">
        <v>40</v>
      </c>
      <c r="F22" s="45" t="s">
        <v>244</v>
      </c>
      <c r="G22" s="44" t="s">
        <v>11</v>
      </c>
      <c r="H22" s="44">
        <v>272</v>
      </c>
    </row>
    <row r="23" spans="1:8" x14ac:dyDescent="0.25">
      <c r="A23" s="44" t="s">
        <v>66</v>
      </c>
      <c r="B23" s="44" t="s">
        <v>102</v>
      </c>
      <c r="C23" s="44">
        <v>96</v>
      </c>
      <c r="D23" s="44" t="s">
        <v>5</v>
      </c>
      <c r="E23" s="44" t="s">
        <v>98</v>
      </c>
      <c r="F23" s="45" t="s">
        <v>103</v>
      </c>
      <c r="G23" s="44" t="s">
        <v>11</v>
      </c>
      <c r="H23" s="44">
        <v>270</v>
      </c>
    </row>
    <row r="24" spans="1:8" x14ac:dyDescent="0.25">
      <c r="A24" s="44" t="s">
        <v>109</v>
      </c>
      <c r="B24" s="44" t="s">
        <v>122</v>
      </c>
      <c r="C24" s="44">
        <v>96</v>
      </c>
      <c r="D24" s="44" t="s">
        <v>19</v>
      </c>
      <c r="E24" s="44" t="s">
        <v>40</v>
      </c>
      <c r="F24" s="45" t="s">
        <v>123</v>
      </c>
      <c r="G24" s="44" t="s">
        <v>11</v>
      </c>
      <c r="H24" s="44">
        <v>261</v>
      </c>
    </row>
    <row r="25" spans="1:8" x14ac:dyDescent="0.25">
      <c r="A25" s="44" t="s">
        <v>66</v>
      </c>
      <c r="B25" s="44" t="s">
        <v>104</v>
      </c>
      <c r="C25" s="44">
        <v>96</v>
      </c>
      <c r="D25" s="44" t="s">
        <v>5</v>
      </c>
      <c r="E25" s="44" t="s">
        <v>98</v>
      </c>
      <c r="F25" s="45" t="s">
        <v>105</v>
      </c>
      <c r="G25" s="44" t="s">
        <v>11</v>
      </c>
      <c r="H25" s="44">
        <v>256</v>
      </c>
    </row>
    <row r="26" spans="1:8" x14ac:dyDescent="0.25">
      <c r="A26" s="44" t="s">
        <v>300</v>
      </c>
      <c r="B26" s="44" t="s">
        <v>311</v>
      </c>
      <c r="C26" s="44">
        <v>96</v>
      </c>
      <c r="D26" s="44" t="s">
        <v>5</v>
      </c>
      <c r="E26" s="44" t="s">
        <v>40</v>
      </c>
      <c r="F26" s="45" t="s">
        <v>312</v>
      </c>
      <c r="G26" s="44" t="s">
        <v>11</v>
      </c>
      <c r="H26" s="44">
        <v>243</v>
      </c>
    </row>
    <row r="27" spans="1:8" x14ac:dyDescent="0.25">
      <c r="B27" s="44" t="s">
        <v>363</v>
      </c>
      <c r="F27" t="s">
        <v>191</v>
      </c>
      <c r="H27">
        <f>662/2</f>
        <v>331</v>
      </c>
    </row>
    <row r="28" spans="1:8" x14ac:dyDescent="0.25">
      <c r="B28" s="44" t="s">
        <v>360</v>
      </c>
      <c r="F28" t="s">
        <v>200</v>
      </c>
      <c r="H28">
        <f>710/2</f>
        <v>355</v>
      </c>
    </row>
    <row r="29" spans="1:8" x14ac:dyDescent="0.25">
      <c r="B29" s="44" t="s">
        <v>361</v>
      </c>
      <c r="F29" s="44" t="s">
        <v>359</v>
      </c>
      <c r="H29" s="44">
        <f>788/2</f>
        <v>394</v>
      </c>
    </row>
    <row r="30" spans="1:8" x14ac:dyDescent="0.25">
      <c r="B30" s="44" t="s">
        <v>362</v>
      </c>
      <c r="F30" s="44" t="s">
        <v>509</v>
      </c>
      <c r="H30" s="44">
        <f>484/2</f>
        <v>242</v>
      </c>
    </row>
    <row r="31" spans="1:8" x14ac:dyDescent="0.25">
      <c r="H31">
        <f>SUM(H1:H30)</f>
        <v>10664</v>
      </c>
    </row>
  </sheetData>
  <sortState ref="A2:H28">
    <sortCondition descending="1" ref="H28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workbookViewId="0">
      <selection activeCell="H28" sqref="H28"/>
    </sheetView>
  </sheetViews>
  <sheetFormatPr defaultRowHeight="15" x14ac:dyDescent="0.25"/>
  <cols>
    <col min="1" max="1" width="10.5703125" bestFit="1" customWidth="1"/>
    <col min="2" max="2" width="24.28515625" bestFit="1" customWidth="1"/>
    <col min="3" max="3" width="3" bestFit="1" customWidth="1"/>
    <col min="4" max="4" width="2.7109375" bestFit="1" customWidth="1"/>
    <col min="5" max="5" width="11.28515625" bestFit="1" customWidth="1"/>
    <col min="6" max="6" width="8.140625" bestFit="1" customWidth="1"/>
    <col min="7" max="7" width="4.140625" bestFit="1" customWidth="1"/>
    <col min="8" max="8" width="6.140625" customWidth="1"/>
  </cols>
  <sheetData>
    <row r="1" spans="1:8" x14ac:dyDescent="0.25">
      <c r="A1" t="s">
        <v>109</v>
      </c>
      <c r="B1" t="s">
        <v>110</v>
      </c>
      <c r="C1">
        <v>95</v>
      </c>
      <c r="D1" t="s">
        <v>5</v>
      </c>
      <c r="E1" t="s">
        <v>22</v>
      </c>
      <c r="F1" s="1" t="s">
        <v>111</v>
      </c>
      <c r="G1" t="s">
        <v>4</v>
      </c>
      <c r="H1">
        <v>499</v>
      </c>
    </row>
    <row r="2" spans="1:8" x14ac:dyDescent="0.25">
      <c r="A2" t="s">
        <v>366</v>
      </c>
      <c r="B2" t="s">
        <v>24</v>
      </c>
      <c r="C2">
        <v>94</v>
      </c>
      <c r="D2" t="s">
        <v>5</v>
      </c>
      <c r="E2" t="s">
        <v>22</v>
      </c>
      <c r="F2" s="1" t="s">
        <v>369</v>
      </c>
      <c r="G2" t="s">
        <v>2</v>
      </c>
      <c r="H2">
        <v>492</v>
      </c>
    </row>
    <row r="3" spans="1:8" x14ac:dyDescent="0.25">
      <c r="A3" t="s">
        <v>402</v>
      </c>
      <c r="B3" t="s">
        <v>396</v>
      </c>
      <c r="C3">
        <v>95</v>
      </c>
      <c r="D3" t="s">
        <v>5</v>
      </c>
      <c r="E3" t="s">
        <v>22</v>
      </c>
      <c r="F3" s="1" t="s">
        <v>397</v>
      </c>
      <c r="G3" t="s">
        <v>2</v>
      </c>
      <c r="H3">
        <v>472</v>
      </c>
    </row>
    <row r="4" spans="1:8" x14ac:dyDescent="0.25">
      <c r="A4" t="s">
        <v>9</v>
      </c>
      <c r="B4" t="s">
        <v>24</v>
      </c>
      <c r="C4">
        <v>94</v>
      </c>
      <c r="D4" t="s">
        <v>5</v>
      </c>
      <c r="E4" t="s">
        <v>22</v>
      </c>
      <c r="F4" s="1">
        <v>31.74</v>
      </c>
      <c r="G4" t="s">
        <v>4</v>
      </c>
      <c r="H4">
        <v>453</v>
      </c>
    </row>
    <row r="5" spans="1:8" x14ac:dyDescent="0.25">
      <c r="A5" t="s">
        <v>283</v>
      </c>
      <c r="B5" t="s">
        <v>288</v>
      </c>
      <c r="C5">
        <v>95</v>
      </c>
      <c r="D5" t="s">
        <v>5</v>
      </c>
      <c r="E5" t="s">
        <v>22</v>
      </c>
      <c r="F5" s="1" t="s">
        <v>289</v>
      </c>
      <c r="G5" t="s">
        <v>2</v>
      </c>
      <c r="H5">
        <v>406</v>
      </c>
    </row>
    <row r="6" spans="1:8" x14ac:dyDescent="0.25">
      <c r="A6" t="s">
        <v>300</v>
      </c>
      <c r="B6" t="s">
        <v>303</v>
      </c>
      <c r="C6">
        <v>94</v>
      </c>
      <c r="D6" t="s">
        <v>5</v>
      </c>
      <c r="E6" t="s">
        <v>22</v>
      </c>
      <c r="F6" s="1" t="s">
        <v>304</v>
      </c>
      <c r="G6" t="s">
        <v>2</v>
      </c>
      <c r="H6">
        <v>406</v>
      </c>
    </row>
    <row r="7" spans="1:8" x14ac:dyDescent="0.25">
      <c r="A7" t="s">
        <v>225</v>
      </c>
      <c r="B7" t="s">
        <v>32</v>
      </c>
      <c r="C7">
        <v>96</v>
      </c>
      <c r="D7" t="s">
        <v>19</v>
      </c>
      <c r="E7" t="s">
        <v>22</v>
      </c>
      <c r="F7" s="1" t="s">
        <v>226</v>
      </c>
      <c r="G7" t="s">
        <v>2</v>
      </c>
      <c r="H7">
        <v>382</v>
      </c>
    </row>
    <row r="8" spans="1:8" x14ac:dyDescent="0.25">
      <c r="A8" t="s">
        <v>31</v>
      </c>
      <c r="B8" t="s">
        <v>32</v>
      </c>
      <c r="C8">
        <v>96</v>
      </c>
      <c r="D8" t="s">
        <v>19</v>
      </c>
      <c r="E8" t="s">
        <v>22</v>
      </c>
      <c r="F8" s="1">
        <v>30.38</v>
      </c>
      <c r="G8" t="s">
        <v>2</v>
      </c>
      <c r="H8">
        <v>369</v>
      </c>
    </row>
    <row r="9" spans="1:8" x14ac:dyDescent="0.25">
      <c r="A9" s="4" t="s">
        <v>402</v>
      </c>
      <c r="B9" s="4" t="s">
        <v>398</v>
      </c>
      <c r="C9" s="4">
        <v>96</v>
      </c>
      <c r="D9" s="4" t="s">
        <v>19</v>
      </c>
      <c r="E9" s="4" t="s">
        <v>22</v>
      </c>
      <c r="F9" s="5" t="s">
        <v>337</v>
      </c>
      <c r="G9" s="4" t="s">
        <v>11</v>
      </c>
      <c r="H9" s="4">
        <v>363</v>
      </c>
    </row>
    <row r="10" spans="1:8" x14ac:dyDescent="0.25">
      <c r="A10" s="16" t="s">
        <v>31</v>
      </c>
      <c r="B10" s="16" t="s">
        <v>33</v>
      </c>
      <c r="C10" s="16">
        <v>96</v>
      </c>
      <c r="D10" s="16" t="s">
        <v>19</v>
      </c>
      <c r="E10" s="16" t="s">
        <v>22</v>
      </c>
      <c r="F10" s="17">
        <v>30.95</v>
      </c>
      <c r="G10" s="16" t="s">
        <v>11</v>
      </c>
      <c r="H10" s="16">
        <v>349</v>
      </c>
    </row>
    <row r="11" spans="1:8" x14ac:dyDescent="0.25">
      <c r="A11" s="16" t="s">
        <v>458</v>
      </c>
      <c r="B11" s="16" t="s">
        <v>486</v>
      </c>
      <c r="C11" s="16">
        <v>96</v>
      </c>
      <c r="D11" s="16" t="s">
        <v>19</v>
      </c>
      <c r="E11" s="16" t="s">
        <v>22</v>
      </c>
      <c r="F11" s="17" t="s">
        <v>487</v>
      </c>
      <c r="G11" s="16" t="s">
        <v>2</v>
      </c>
      <c r="H11" s="16">
        <v>345</v>
      </c>
    </row>
    <row r="12" spans="1:8" x14ac:dyDescent="0.25">
      <c r="A12" s="16" t="s">
        <v>225</v>
      </c>
      <c r="B12" s="16" t="s">
        <v>227</v>
      </c>
      <c r="C12" s="16">
        <v>94</v>
      </c>
      <c r="D12" s="16" t="s">
        <v>5</v>
      </c>
      <c r="E12" s="16" t="s">
        <v>22</v>
      </c>
      <c r="F12" s="17" t="s">
        <v>228</v>
      </c>
      <c r="G12" s="16" t="s">
        <v>11</v>
      </c>
      <c r="H12" s="16">
        <v>343</v>
      </c>
    </row>
    <row r="13" spans="1:8" x14ac:dyDescent="0.25">
      <c r="A13" s="44" t="s">
        <v>402</v>
      </c>
      <c r="B13" s="44" t="s">
        <v>399</v>
      </c>
      <c r="C13" s="44">
        <v>96</v>
      </c>
      <c r="D13" s="44" t="s">
        <v>19</v>
      </c>
      <c r="E13" s="44" t="s">
        <v>22</v>
      </c>
      <c r="F13" s="45" t="s">
        <v>400</v>
      </c>
      <c r="G13" s="44" t="s">
        <v>11</v>
      </c>
      <c r="H13" s="44">
        <v>338</v>
      </c>
    </row>
    <row r="14" spans="1:8" x14ac:dyDescent="0.25">
      <c r="A14" s="44" t="s">
        <v>402</v>
      </c>
      <c r="B14" s="44" t="s">
        <v>112</v>
      </c>
      <c r="C14" s="44">
        <v>92</v>
      </c>
      <c r="D14" s="44" t="s">
        <v>19</v>
      </c>
      <c r="E14" s="44" t="s">
        <v>22</v>
      </c>
      <c r="F14" s="45" t="s">
        <v>401</v>
      </c>
      <c r="G14" s="44" t="s">
        <v>11</v>
      </c>
      <c r="H14" s="44">
        <v>335</v>
      </c>
    </row>
    <row r="15" spans="1:8" x14ac:dyDescent="0.25">
      <c r="A15" s="44" t="s">
        <v>225</v>
      </c>
      <c r="B15" s="44" t="s">
        <v>114</v>
      </c>
      <c r="C15" s="44">
        <v>96</v>
      </c>
      <c r="D15" s="44" t="s">
        <v>19</v>
      </c>
      <c r="E15" s="44" t="s">
        <v>22</v>
      </c>
      <c r="F15" s="45" t="s">
        <v>229</v>
      </c>
      <c r="G15" s="44" t="s">
        <v>11</v>
      </c>
      <c r="H15" s="44">
        <v>285</v>
      </c>
    </row>
    <row r="16" spans="1:8" x14ac:dyDescent="0.25">
      <c r="A16" s="44" t="s">
        <v>109</v>
      </c>
      <c r="B16" s="44" t="s">
        <v>112</v>
      </c>
      <c r="C16" s="44">
        <v>92</v>
      </c>
      <c r="D16" s="44" t="s">
        <v>19</v>
      </c>
      <c r="E16" s="44" t="s">
        <v>22</v>
      </c>
      <c r="F16" s="45" t="s">
        <v>113</v>
      </c>
      <c r="G16" s="44" t="s">
        <v>11</v>
      </c>
      <c r="H16" s="44">
        <v>283</v>
      </c>
    </row>
    <row r="17" spans="1:8" x14ac:dyDescent="0.25">
      <c r="A17" s="44" t="s">
        <v>109</v>
      </c>
      <c r="B17" s="44" t="s">
        <v>114</v>
      </c>
      <c r="C17" s="44">
        <v>96</v>
      </c>
      <c r="D17" s="44" t="s">
        <v>19</v>
      </c>
      <c r="E17" s="44" t="s">
        <v>22</v>
      </c>
      <c r="F17" s="45" t="s">
        <v>115</v>
      </c>
      <c r="G17" s="44" t="s">
        <v>11</v>
      </c>
      <c r="H17" s="44">
        <v>276</v>
      </c>
    </row>
    <row r="18" spans="1:8" x14ac:dyDescent="0.25">
      <c r="A18" s="44" t="s">
        <v>300</v>
      </c>
      <c r="B18" s="44" t="s">
        <v>305</v>
      </c>
      <c r="C18" s="44">
        <v>96</v>
      </c>
      <c r="D18" s="44" t="s">
        <v>146</v>
      </c>
      <c r="E18" s="44" t="s">
        <v>22</v>
      </c>
      <c r="F18" s="45" t="s">
        <v>306</v>
      </c>
      <c r="G18" s="44" t="s">
        <v>11</v>
      </c>
      <c r="H18" s="44">
        <v>248</v>
      </c>
    </row>
    <row r="19" spans="1:8" x14ac:dyDescent="0.25">
      <c r="A19" s="44" t="s">
        <v>366</v>
      </c>
      <c r="B19" s="44" t="s">
        <v>21</v>
      </c>
      <c r="C19" s="44">
        <v>95</v>
      </c>
      <c r="D19" s="44" t="s">
        <v>19</v>
      </c>
      <c r="E19" s="44" t="s">
        <v>22</v>
      </c>
      <c r="F19" s="45" t="s">
        <v>370</v>
      </c>
      <c r="G19" s="44" t="s">
        <v>23</v>
      </c>
      <c r="H19" s="44">
        <v>244</v>
      </c>
    </row>
    <row r="20" spans="1:8" x14ac:dyDescent="0.25">
      <c r="A20" s="44" t="s">
        <v>171</v>
      </c>
      <c r="B20" s="44" t="s">
        <v>176</v>
      </c>
      <c r="C20" s="44">
        <v>96</v>
      </c>
      <c r="D20" s="44" t="s">
        <v>146</v>
      </c>
      <c r="E20" s="44" t="s">
        <v>22</v>
      </c>
      <c r="F20" s="45" t="s">
        <v>177</v>
      </c>
      <c r="G20" s="44" t="s">
        <v>11</v>
      </c>
      <c r="H20" s="44">
        <v>216</v>
      </c>
    </row>
    <row r="21" spans="1:8" x14ac:dyDescent="0.25">
      <c r="A21" s="44" t="s">
        <v>201</v>
      </c>
      <c r="B21" s="44" t="s">
        <v>202</v>
      </c>
      <c r="C21" s="44">
        <v>95</v>
      </c>
      <c r="D21" s="44" t="s">
        <v>19</v>
      </c>
      <c r="E21" s="44" t="s">
        <v>22</v>
      </c>
      <c r="F21" s="45" t="s">
        <v>203</v>
      </c>
      <c r="G21" s="44" t="s">
        <v>23</v>
      </c>
      <c r="H21" s="44">
        <v>209</v>
      </c>
    </row>
    <row r="22" spans="1:8" x14ac:dyDescent="0.25">
      <c r="A22" s="44" t="s">
        <v>9</v>
      </c>
      <c r="B22" s="44" t="s">
        <v>21</v>
      </c>
      <c r="C22" s="44">
        <v>95</v>
      </c>
      <c r="D22" s="44" t="s">
        <v>19</v>
      </c>
      <c r="E22" s="44" t="s">
        <v>22</v>
      </c>
      <c r="F22" s="45">
        <v>42.48</v>
      </c>
      <c r="G22" s="44" t="s">
        <v>23</v>
      </c>
      <c r="H22" s="44">
        <v>189</v>
      </c>
    </row>
    <row r="23" spans="1:8" x14ac:dyDescent="0.25">
      <c r="A23" s="44" t="s">
        <v>366</v>
      </c>
      <c r="B23" s="44" t="s">
        <v>371</v>
      </c>
      <c r="C23" s="44">
        <v>94</v>
      </c>
      <c r="D23" s="44" t="s">
        <v>146</v>
      </c>
      <c r="E23" s="44" t="s">
        <v>22</v>
      </c>
      <c r="F23" s="45" t="s">
        <v>372</v>
      </c>
      <c r="G23" s="44" t="s">
        <v>63</v>
      </c>
      <c r="H23" s="44">
        <v>96</v>
      </c>
    </row>
    <row r="24" spans="1:8" x14ac:dyDescent="0.25">
      <c r="B24" s="44" t="s">
        <v>363</v>
      </c>
      <c r="F24" t="s">
        <v>194</v>
      </c>
      <c r="H24">
        <f>436/2</f>
        <v>218</v>
      </c>
    </row>
    <row r="25" spans="1:8" x14ac:dyDescent="0.25">
      <c r="B25" s="44" t="s">
        <v>360</v>
      </c>
      <c r="F25" t="s">
        <v>198</v>
      </c>
      <c r="H25">
        <f>820/2</f>
        <v>410</v>
      </c>
    </row>
    <row r="26" spans="1:8" x14ac:dyDescent="0.25">
      <c r="B26" s="44" t="s">
        <v>361</v>
      </c>
      <c r="F26" s="44" t="s">
        <v>358</v>
      </c>
      <c r="H26" s="44">
        <f>804/2</f>
        <v>402</v>
      </c>
    </row>
    <row r="27" spans="1:8" x14ac:dyDescent="0.25">
      <c r="B27" s="44" t="s">
        <v>365</v>
      </c>
      <c r="F27" s="44" t="s">
        <v>508</v>
      </c>
      <c r="H27" s="44">
        <f>606/2</f>
        <v>303</v>
      </c>
    </row>
    <row r="28" spans="1:8" x14ac:dyDescent="0.25">
      <c r="H28">
        <f>SUM(H1:H27)</f>
        <v>8931</v>
      </c>
    </row>
  </sheetData>
  <sortState ref="A2:H23">
    <sortCondition descending="1" ref="H23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activeCell="H25" sqref="H25"/>
    </sheetView>
  </sheetViews>
  <sheetFormatPr defaultRowHeight="15" x14ac:dyDescent="0.25"/>
  <cols>
    <col min="1" max="1" width="10.5703125" bestFit="1" customWidth="1"/>
    <col min="2" max="2" width="24.28515625" bestFit="1" customWidth="1"/>
    <col min="3" max="3" width="3" bestFit="1" customWidth="1"/>
    <col min="4" max="4" width="4.28515625" bestFit="1" customWidth="1"/>
  </cols>
  <sheetData>
    <row r="1" spans="1:8" x14ac:dyDescent="0.25">
      <c r="A1" t="s">
        <v>31</v>
      </c>
      <c r="B1" t="s">
        <v>54</v>
      </c>
      <c r="C1">
        <v>95</v>
      </c>
      <c r="D1" t="s">
        <v>3</v>
      </c>
      <c r="E1" t="s">
        <v>55</v>
      </c>
      <c r="F1" s="1">
        <v>28.26</v>
      </c>
      <c r="G1" t="s">
        <v>2</v>
      </c>
      <c r="H1">
        <v>459</v>
      </c>
    </row>
    <row r="2" spans="1:8" x14ac:dyDescent="0.25">
      <c r="A2" t="s">
        <v>225</v>
      </c>
      <c r="B2" t="s">
        <v>54</v>
      </c>
      <c r="C2">
        <v>95</v>
      </c>
      <c r="D2" t="s">
        <v>3</v>
      </c>
      <c r="E2" t="s">
        <v>214</v>
      </c>
      <c r="F2" s="1" t="s">
        <v>256</v>
      </c>
      <c r="G2" t="s">
        <v>4</v>
      </c>
      <c r="H2">
        <v>503</v>
      </c>
    </row>
    <row r="3" spans="1:8" x14ac:dyDescent="0.25">
      <c r="A3" t="s">
        <v>458</v>
      </c>
      <c r="B3" t="s">
        <v>469</v>
      </c>
      <c r="C3">
        <v>95</v>
      </c>
      <c r="D3" t="s">
        <v>3</v>
      </c>
      <c r="E3" t="s">
        <v>55</v>
      </c>
      <c r="F3" s="1" t="s">
        <v>470</v>
      </c>
      <c r="G3" t="s">
        <v>4</v>
      </c>
      <c r="H3">
        <v>497</v>
      </c>
    </row>
    <row r="4" spans="1:8" x14ac:dyDescent="0.25">
      <c r="A4" t="s">
        <v>66</v>
      </c>
      <c r="B4" t="s">
        <v>83</v>
      </c>
      <c r="C4">
        <v>93</v>
      </c>
      <c r="D4" t="s">
        <v>0</v>
      </c>
      <c r="E4" t="s">
        <v>84</v>
      </c>
      <c r="F4" s="1" t="s">
        <v>85</v>
      </c>
      <c r="G4" t="s">
        <v>2</v>
      </c>
      <c r="H4">
        <v>441</v>
      </c>
    </row>
    <row r="5" spans="1:8" x14ac:dyDescent="0.25">
      <c r="A5" t="s">
        <v>402</v>
      </c>
      <c r="B5" t="s">
        <v>421</v>
      </c>
      <c r="C5">
        <v>97</v>
      </c>
      <c r="D5" t="s">
        <v>19</v>
      </c>
      <c r="E5" t="s">
        <v>55</v>
      </c>
      <c r="F5" s="1" t="s">
        <v>422</v>
      </c>
      <c r="G5" t="s">
        <v>2</v>
      </c>
      <c r="H5">
        <v>441</v>
      </c>
    </row>
    <row r="6" spans="1:8" x14ac:dyDescent="0.25">
      <c r="A6" t="s">
        <v>402</v>
      </c>
      <c r="B6" t="s">
        <v>423</v>
      </c>
      <c r="C6">
        <v>93</v>
      </c>
      <c r="D6" t="s">
        <v>19</v>
      </c>
      <c r="E6" t="s">
        <v>55</v>
      </c>
      <c r="F6" s="1" t="s">
        <v>424</v>
      </c>
      <c r="G6" t="s">
        <v>2</v>
      </c>
      <c r="H6">
        <v>433</v>
      </c>
    </row>
    <row r="7" spans="1:8" x14ac:dyDescent="0.25">
      <c r="A7" t="s">
        <v>366</v>
      </c>
      <c r="B7" t="s">
        <v>83</v>
      </c>
      <c r="C7">
        <v>93</v>
      </c>
      <c r="D7" t="s">
        <v>0</v>
      </c>
      <c r="E7" t="s">
        <v>55</v>
      </c>
      <c r="F7" s="1" t="s">
        <v>383</v>
      </c>
      <c r="G7" t="s">
        <v>2</v>
      </c>
      <c r="H7">
        <v>430</v>
      </c>
    </row>
    <row r="8" spans="1:8" x14ac:dyDescent="0.25">
      <c r="A8" t="s">
        <v>300</v>
      </c>
      <c r="B8" t="s">
        <v>315</v>
      </c>
      <c r="C8">
        <v>96</v>
      </c>
      <c r="D8" t="s">
        <v>3</v>
      </c>
      <c r="E8" t="s">
        <v>214</v>
      </c>
      <c r="F8" s="1" t="s">
        <v>316</v>
      </c>
      <c r="G8" t="s">
        <v>2</v>
      </c>
      <c r="H8">
        <v>387</v>
      </c>
    </row>
    <row r="9" spans="1:8" x14ac:dyDescent="0.25">
      <c r="A9" s="10" t="s">
        <v>225</v>
      </c>
      <c r="B9" s="10" t="s">
        <v>58</v>
      </c>
      <c r="C9" s="10">
        <v>93</v>
      </c>
      <c r="D9" s="10" t="s">
        <v>5</v>
      </c>
      <c r="E9" s="10" t="s">
        <v>214</v>
      </c>
      <c r="F9" s="11" t="s">
        <v>249</v>
      </c>
      <c r="G9" s="10" t="s">
        <v>2</v>
      </c>
      <c r="H9" s="10">
        <v>380</v>
      </c>
    </row>
    <row r="10" spans="1:8" x14ac:dyDescent="0.25">
      <c r="A10" s="10" t="s">
        <v>31</v>
      </c>
      <c r="B10" s="10" t="s">
        <v>56</v>
      </c>
      <c r="C10" s="10">
        <v>93</v>
      </c>
      <c r="D10" s="10" t="s">
        <v>19</v>
      </c>
      <c r="E10" s="10" t="s">
        <v>55</v>
      </c>
      <c r="F10" s="11">
        <v>30.19</v>
      </c>
      <c r="G10" s="10" t="s">
        <v>2</v>
      </c>
      <c r="H10" s="10">
        <v>377</v>
      </c>
    </row>
    <row r="11" spans="1:8" x14ac:dyDescent="0.25">
      <c r="A11" s="28" t="s">
        <v>31</v>
      </c>
      <c r="B11" s="28" t="s">
        <v>57</v>
      </c>
      <c r="C11" s="28">
        <v>97</v>
      </c>
      <c r="D11" s="28" t="s">
        <v>19</v>
      </c>
      <c r="E11" s="28" t="s">
        <v>55</v>
      </c>
      <c r="F11" s="29">
        <v>30.23</v>
      </c>
      <c r="G11" s="28" t="s">
        <v>2</v>
      </c>
      <c r="H11" s="28">
        <v>375</v>
      </c>
    </row>
    <row r="12" spans="1:8" x14ac:dyDescent="0.25">
      <c r="A12" s="28" t="s">
        <v>171</v>
      </c>
      <c r="B12" s="28" t="s">
        <v>172</v>
      </c>
      <c r="C12" s="28">
        <v>96</v>
      </c>
      <c r="D12" s="28" t="s">
        <v>3</v>
      </c>
      <c r="E12" s="28" t="s">
        <v>55</v>
      </c>
      <c r="F12" s="29" t="s">
        <v>173</v>
      </c>
      <c r="G12" s="28" t="s">
        <v>2</v>
      </c>
      <c r="H12" s="28">
        <v>368</v>
      </c>
    </row>
    <row r="13" spans="1:8" x14ac:dyDescent="0.25">
      <c r="A13" s="44" t="s">
        <v>366</v>
      </c>
      <c r="B13" s="44" t="s">
        <v>384</v>
      </c>
      <c r="C13" s="44">
        <v>96</v>
      </c>
      <c r="D13" s="44" t="s">
        <v>3</v>
      </c>
      <c r="E13" s="44" t="s">
        <v>55</v>
      </c>
      <c r="F13" s="45" t="s">
        <v>385</v>
      </c>
      <c r="G13" s="44" t="s">
        <v>11</v>
      </c>
      <c r="H13" s="44">
        <v>366</v>
      </c>
    </row>
    <row r="14" spans="1:8" x14ac:dyDescent="0.25">
      <c r="A14" s="44" t="s">
        <v>66</v>
      </c>
      <c r="B14" s="44" t="s">
        <v>86</v>
      </c>
      <c r="C14" s="44">
        <v>96</v>
      </c>
      <c r="D14" s="44" t="s">
        <v>19</v>
      </c>
      <c r="E14" s="44" t="s">
        <v>84</v>
      </c>
      <c r="F14" s="45" t="s">
        <v>87</v>
      </c>
      <c r="G14" s="44" t="s">
        <v>11</v>
      </c>
      <c r="H14" s="44">
        <v>357</v>
      </c>
    </row>
    <row r="15" spans="1:8" x14ac:dyDescent="0.25">
      <c r="A15" s="44" t="s">
        <v>366</v>
      </c>
      <c r="B15" s="44" t="s">
        <v>86</v>
      </c>
      <c r="C15" s="44">
        <v>96</v>
      </c>
      <c r="D15" s="44" t="s">
        <v>19</v>
      </c>
      <c r="E15" s="44" t="s">
        <v>55</v>
      </c>
      <c r="F15" s="45" t="s">
        <v>386</v>
      </c>
      <c r="G15" s="44" t="s">
        <v>11</v>
      </c>
      <c r="H15" s="44">
        <v>354</v>
      </c>
    </row>
    <row r="16" spans="1:8" x14ac:dyDescent="0.25">
      <c r="A16" s="44" t="s">
        <v>31</v>
      </c>
      <c r="B16" s="44" t="s">
        <v>58</v>
      </c>
      <c r="C16" s="44">
        <v>93</v>
      </c>
      <c r="D16" s="44" t="s">
        <v>5</v>
      </c>
      <c r="E16" s="44" t="s">
        <v>55</v>
      </c>
      <c r="F16" s="45">
        <v>31.71</v>
      </c>
      <c r="G16" s="44" t="s">
        <v>11</v>
      </c>
      <c r="H16" s="44">
        <v>325</v>
      </c>
    </row>
    <row r="17" spans="1:8" x14ac:dyDescent="0.25">
      <c r="A17" s="44" t="s">
        <v>201</v>
      </c>
      <c r="B17" s="44" t="s">
        <v>213</v>
      </c>
      <c r="C17" s="44">
        <v>93</v>
      </c>
      <c r="D17" s="44" t="s">
        <v>0</v>
      </c>
      <c r="E17" s="44" t="s">
        <v>214</v>
      </c>
      <c r="F17" s="45" t="s">
        <v>215</v>
      </c>
      <c r="G17" s="44" t="s">
        <v>11</v>
      </c>
      <c r="H17" s="44">
        <v>269</v>
      </c>
    </row>
    <row r="18" spans="1:8" x14ac:dyDescent="0.25">
      <c r="A18" s="44" t="s">
        <v>366</v>
      </c>
      <c r="B18" s="44" t="s">
        <v>88</v>
      </c>
      <c r="C18" s="44">
        <v>93</v>
      </c>
      <c r="D18" s="44" t="s">
        <v>19</v>
      </c>
      <c r="E18" s="44" t="s">
        <v>55</v>
      </c>
      <c r="F18" s="45" t="s">
        <v>387</v>
      </c>
      <c r="G18" s="44" t="s">
        <v>23</v>
      </c>
      <c r="H18" s="44">
        <v>226</v>
      </c>
    </row>
    <row r="19" spans="1:8" x14ac:dyDescent="0.25">
      <c r="A19" s="44" t="s">
        <v>201</v>
      </c>
      <c r="B19" s="44" t="s">
        <v>216</v>
      </c>
      <c r="C19" s="44">
        <v>93</v>
      </c>
      <c r="D19" s="44" t="s">
        <v>19</v>
      </c>
      <c r="E19" s="44" t="s">
        <v>214</v>
      </c>
      <c r="F19" s="45" t="s">
        <v>217</v>
      </c>
      <c r="G19" s="44" t="s">
        <v>23</v>
      </c>
      <c r="H19" s="44">
        <v>202</v>
      </c>
    </row>
    <row r="20" spans="1:8" x14ac:dyDescent="0.25">
      <c r="A20" s="44" t="s">
        <v>66</v>
      </c>
      <c r="B20" s="44" t="s">
        <v>88</v>
      </c>
      <c r="C20" s="44">
        <v>93</v>
      </c>
      <c r="D20" s="44" t="s">
        <v>19</v>
      </c>
      <c r="E20" s="44" t="s">
        <v>84</v>
      </c>
      <c r="F20" s="45" t="s">
        <v>89</v>
      </c>
      <c r="G20" s="44" t="s">
        <v>23</v>
      </c>
      <c r="H20" s="44">
        <v>175</v>
      </c>
    </row>
    <row r="21" spans="1:8" x14ac:dyDescent="0.25">
      <c r="B21" s="44" t="s">
        <v>363</v>
      </c>
      <c r="F21" t="s">
        <v>192</v>
      </c>
      <c r="H21">
        <f>640/2</f>
        <v>320</v>
      </c>
    </row>
    <row r="22" spans="1:8" x14ac:dyDescent="0.25">
      <c r="B22" s="44" t="s">
        <v>360</v>
      </c>
      <c r="F22" t="s">
        <v>199</v>
      </c>
      <c r="H22">
        <f>782/2</f>
        <v>391</v>
      </c>
    </row>
    <row r="23" spans="1:8" x14ac:dyDescent="0.25">
      <c r="B23" s="44" t="s">
        <v>364</v>
      </c>
      <c r="F23" s="44" t="s">
        <v>351</v>
      </c>
      <c r="H23" s="44">
        <f>632/2</f>
        <v>316</v>
      </c>
    </row>
    <row r="24" spans="1:8" x14ac:dyDescent="0.25">
      <c r="B24" s="44" t="s">
        <v>365</v>
      </c>
      <c r="F24" s="44" t="s">
        <v>511</v>
      </c>
      <c r="H24" s="44">
        <f>676/2</f>
        <v>338</v>
      </c>
    </row>
    <row r="25" spans="1:8" x14ac:dyDescent="0.25">
      <c r="H25">
        <f>SUM(H1:H24)</f>
        <v>8730</v>
      </c>
    </row>
  </sheetData>
  <sortState ref="A2:H20">
    <sortCondition descending="1" ref="H2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УГГУ</vt:lpstr>
      <vt:lpstr>УрФУ</vt:lpstr>
      <vt:lpstr>УрГУПС</vt:lpstr>
      <vt:lpstr>УралГУФК</vt:lpstr>
      <vt:lpstr>УрГЭУ</vt:lpstr>
      <vt:lpstr>УГМУ</vt:lpstr>
      <vt:lpstr>УрГЮУ</vt:lpstr>
      <vt:lpstr>МВД</vt:lpstr>
      <vt:lpstr>УрГПУ</vt:lpstr>
      <vt:lpstr>УрТИСИ</vt:lpstr>
      <vt:lpstr>РГППУ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КИЛЬЧЕНКО ВЛАДИМИР АНАТОЛЬЕВИЧ</cp:lastModifiedBy>
  <dcterms:created xsi:type="dcterms:W3CDTF">2015-04-25T08:33:37Z</dcterms:created>
  <dcterms:modified xsi:type="dcterms:W3CDTF">2015-04-28T08:18:46Z</dcterms:modified>
</cp:coreProperties>
</file>